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прогноз\"/>
    </mc:Choice>
  </mc:AlternateContent>
  <bookViews>
    <workbookView xWindow="0" yWindow="0" windowWidth="19440" windowHeight="9405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52511"/>
</workbook>
</file>

<file path=xl/calcChain.xml><?xml version="1.0" encoding="utf-8"?>
<calcChain xmlns="http://schemas.openxmlformats.org/spreadsheetml/2006/main">
  <c r="F107" i="1" l="1"/>
  <c r="C2" i="1" l="1"/>
  <c r="C4" i="1" l="1"/>
  <c r="H50" i="1" l="1"/>
  <c r="L72" i="1" l="1"/>
  <c r="L85" i="1"/>
  <c r="K85" i="1"/>
  <c r="J85" i="1"/>
  <c r="I85" i="1"/>
  <c r="H85" i="1"/>
  <c r="F85" i="1"/>
  <c r="G85" i="1"/>
  <c r="F72" i="1"/>
  <c r="K72" i="1"/>
  <c r="J72" i="1"/>
  <c r="I72" i="1"/>
  <c r="H72" i="1"/>
  <c r="G72" i="1"/>
  <c r="F55" i="1"/>
  <c r="F50" i="1"/>
  <c r="G336" i="1"/>
  <c r="H336" i="1"/>
  <c r="I336" i="1"/>
  <c r="J336" i="1"/>
  <c r="K336" i="1"/>
  <c r="L336" i="1"/>
  <c r="F336" i="1"/>
  <c r="L291" i="1"/>
  <c r="G291" i="1"/>
  <c r="H291" i="1"/>
  <c r="I291" i="1"/>
  <c r="J291" i="1"/>
  <c r="K291" i="1"/>
  <c r="F291" i="1"/>
  <c r="F201" i="1"/>
  <c r="G201" i="1"/>
  <c r="H201" i="1"/>
  <c r="I201" i="1"/>
  <c r="J201" i="1"/>
  <c r="K201" i="1"/>
  <c r="L201" i="1"/>
  <c r="G156" i="1"/>
  <c r="H156" i="1"/>
  <c r="I156" i="1"/>
  <c r="J156" i="1"/>
  <c r="K156" i="1"/>
  <c r="L156" i="1"/>
  <c r="F156" i="1"/>
  <c r="H107" i="1" l="1"/>
  <c r="I107" i="1"/>
  <c r="J107" i="1"/>
  <c r="K107" i="1"/>
  <c r="L107" i="1"/>
  <c r="G107" i="1"/>
  <c r="G55" i="1"/>
  <c r="H55" i="1"/>
  <c r="I55" i="1"/>
  <c r="J55" i="1"/>
  <c r="K55" i="1"/>
  <c r="L55" i="1"/>
  <c r="G50" i="1"/>
  <c r="I50" i="1"/>
  <c r="J50" i="1"/>
  <c r="K50" i="1"/>
  <c r="L50" i="1"/>
  <c r="G37" i="1"/>
  <c r="H37" i="1"/>
  <c r="I37" i="1"/>
  <c r="J37" i="1"/>
  <c r="K37" i="1"/>
  <c r="L37" i="1"/>
  <c r="F37" i="1"/>
  <c r="G24" i="1"/>
  <c r="H24" i="1"/>
  <c r="I24" i="1"/>
  <c r="J24" i="1"/>
  <c r="K24" i="1"/>
  <c r="L24" i="1"/>
  <c r="F24" i="1"/>
  <c r="G9" i="1"/>
  <c r="H9" i="1"/>
  <c r="I9" i="1"/>
  <c r="J9" i="1"/>
  <c r="K9" i="1"/>
  <c r="L9" i="1"/>
  <c r="F9" i="1"/>
  <c r="F248" i="1" l="1"/>
  <c r="G217" i="1"/>
  <c r="F113" i="1"/>
  <c r="G229" i="1" l="1"/>
  <c r="H229" i="1"/>
  <c r="I229" i="1"/>
  <c r="J229" i="1"/>
  <c r="K229" i="1"/>
  <c r="L229" i="1"/>
  <c r="K103" i="1" l="1"/>
  <c r="J103" i="1"/>
  <c r="I103" i="1"/>
  <c r="H103" i="1"/>
  <c r="G103" i="1"/>
  <c r="K101" i="1"/>
  <c r="J101" i="1"/>
  <c r="I101" i="1"/>
  <c r="H101" i="1"/>
  <c r="G101" i="1"/>
  <c r="G98" i="1"/>
  <c r="H98" i="1"/>
  <c r="I98" i="1"/>
  <c r="J98" i="1"/>
  <c r="K98" i="1"/>
  <c r="F243" i="1" l="1"/>
  <c r="F149" i="1"/>
  <c r="F334" i="1"/>
  <c r="K334" i="1"/>
  <c r="J334" i="1"/>
  <c r="I334" i="1"/>
  <c r="H334" i="1"/>
  <c r="G334" i="1"/>
  <c r="K154" i="1" l="1"/>
  <c r="I154" i="1"/>
  <c r="J154" i="1"/>
  <c r="H154" i="1"/>
  <c r="L58" i="1" l="1"/>
  <c r="G58" i="1"/>
  <c r="K58" i="1"/>
  <c r="J58" i="1"/>
  <c r="I58" i="1"/>
  <c r="H58" i="1"/>
  <c r="L376" i="1" l="1"/>
  <c r="K376" i="1"/>
  <c r="J376" i="1"/>
  <c r="I376" i="1"/>
  <c r="H376" i="1"/>
  <c r="G376" i="1"/>
  <c r="L372" i="1"/>
  <c r="K372" i="1"/>
  <c r="J372" i="1"/>
  <c r="I372" i="1"/>
  <c r="H372" i="1"/>
  <c r="G372" i="1"/>
  <c r="L368" i="1"/>
  <c r="K368" i="1"/>
  <c r="J368" i="1"/>
  <c r="I368" i="1"/>
  <c r="H368" i="1"/>
  <c r="G368" i="1"/>
  <c r="L364" i="1"/>
  <c r="K364" i="1"/>
  <c r="J364" i="1"/>
  <c r="I364" i="1"/>
  <c r="H364" i="1"/>
  <c r="G364" i="1"/>
  <c r="L360" i="1"/>
  <c r="K360" i="1"/>
  <c r="J360" i="1"/>
  <c r="I360" i="1"/>
  <c r="H360" i="1"/>
  <c r="G360" i="1"/>
  <c r="L356" i="1"/>
  <c r="K356" i="1"/>
  <c r="J356" i="1"/>
  <c r="I356" i="1"/>
  <c r="H356" i="1"/>
  <c r="G356" i="1"/>
  <c r="L352" i="1"/>
  <c r="K352" i="1"/>
  <c r="J352" i="1"/>
  <c r="I352" i="1"/>
  <c r="H352" i="1"/>
  <c r="G352" i="1"/>
  <c r="L348" i="1"/>
  <c r="K348" i="1"/>
  <c r="J348" i="1"/>
  <c r="I348" i="1"/>
  <c r="H348" i="1"/>
  <c r="G348" i="1"/>
  <c r="L344" i="1"/>
  <c r="K344" i="1"/>
  <c r="J344" i="1"/>
  <c r="I344" i="1"/>
  <c r="H344" i="1"/>
  <c r="G344" i="1"/>
  <c r="L340" i="1"/>
  <c r="K340" i="1"/>
  <c r="J340" i="1"/>
  <c r="I340" i="1"/>
  <c r="H340" i="1"/>
  <c r="G340" i="1"/>
  <c r="L334" i="1"/>
  <c r="L335" i="1" s="1"/>
  <c r="K335" i="1"/>
  <c r="J335" i="1"/>
  <c r="I335" i="1"/>
  <c r="H335" i="1"/>
  <c r="G335" i="1"/>
  <c r="L331" i="1"/>
  <c r="K331" i="1"/>
  <c r="J331" i="1"/>
  <c r="I331" i="1"/>
  <c r="H331" i="1"/>
  <c r="G331" i="1"/>
  <c r="L327" i="1"/>
  <c r="K327" i="1"/>
  <c r="J327" i="1"/>
  <c r="I327" i="1"/>
  <c r="H327" i="1"/>
  <c r="G327" i="1"/>
  <c r="L323" i="1"/>
  <c r="K323" i="1"/>
  <c r="J323" i="1"/>
  <c r="I323" i="1"/>
  <c r="H323" i="1"/>
  <c r="G323" i="1"/>
  <c r="L319" i="1"/>
  <c r="K319" i="1"/>
  <c r="J319" i="1"/>
  <c r="I319" i="1"/>
  <c r="H319" i="1"/>
  <c r="G319" i="1"/>
  <c r="L315" i="1"/>
  <c r="K315" i="1"/>
  <c r="J315" i="1"/>
  <c r="I315" i="1"/>
  <c r="H315" i="1"/>
  <c r="G315" i="1"/>
  <c r="L311" i="1"/>
  <c r="K311" i="1"/>
  <c r="J311" i="1"/>
  <c r="I311" i="1"/>
  <c r="H311" i="1"/>
  <c r="G311" i="1"/>
  <c r="L307" i="1"/>
  <c r="K307" i="1"/>
  <c r="J307" i="1"/>
  <c r="I307" i="1"/>
  <c r="H307" i="1"/>
  <c r="G307" i="1"/>
  <c r="L303" i="1"/>
  <c r="K303" i="1"/>
  <c r="J303" i="1"/>
  <c r="I303" i="1"/>
  <c r="H303" i="1"/>
  <c r="G303" i="1"/>
  <c r="L299" i="1"/>
  <c r="K299" i="1"/>
  <c r="J299" i="1"/>
  <c r="I299" i="1"/>
  <c r="H299" i="1"/>
  <c r="G299" i="1"/>
  <c r="L295" i="1"/>
  <c r="K295" i="1"/>
  <c r="J295" i="1"/>
  <c r="I295" i="1"/>
  <c r="H295" i="1"/>
  <c r="G295" i="1"/>
  <c r="L289" i="1"/>
  <c r="L290" i="1" s="1"/>
  <c r="K289" i="1"/>
  <c r="K290" i="1" s="1"/>
  <c r="J289" i="1"/>
  <c r="J290" i="1" s="1"/>
  <c r="I289" i="1"/>
  <c r="I290" i="1" s="1"/>
  <c r="H289" i="1"/>
  <c r="H290" i="1" s="1"/>
  <c r="G289" i="1"/>
  <c r="G290" i="1" s="1"/>
  <c r="F289" i="1"/>
  <c r="L284" i="1"/>
  <c r="K284" i="1"/>
  <c r="J284" i="1"/>
  <c r="I284" i="1"/>
  <c r="H284" i="1"/>
  <c r="G284" i="1"/>
  <c r="F284" i="1"/>
  <c r="L280" i="1"/>
  <c r="K280" i="1"/>
  <c r="J280" i="1"/>
  <c r="I280" i="1"/>
  <c r="H280" i="1"/>
  <c r="G280" i="1"/>
  <c r="F280" i="1"/>
  <c r="L276" i="1"/>
  <c r="K276" i="1"/>
  <c r="J276" i="1"/>
  <c r="I276" i="1"/>
  <c r="H276" i="1"/>
  <c r="G276" i="1"/>
  <c r="F276" i="1"/>
  <c r="L272" i="1"/>
  <c r="K272" i="1"/>
  <c r="J272" i="1"/>
  <c r="I272" i="1"/>
  <c r="H272" i="1"/>
  <c r="G272" i="1"/>
  <c r="F272" i="1"/>
  <c r="L268" i="1"/>
  <c r="K268" i="1"/>
  <c r="J268" i="1"/>
  <c r="I268" i="1"/>
  <c r="H268" i="1"/>
  <c r="G268" i="1"/>
  <c r="F268" i="1"/>
  <c r="L264" i="1"/>
  <c r="K264" i="1"/>
  <c r="J264" i="1"/>
  <c r="I264" i="1"/>
  <c r="H264" i="1"/>
  <c r="G264" i="1"/>
  <c r="F264" i="1"/>
  <c r="L260" i="1"/>
  <c r="K260" i="1"/>
  <c r="J260" i="1"/>
  <c r="I260" i="1"/>
  <c r="H260" i="1"/>
  <c r="G260" i="1"/>
  <c r="F260" i="1"/>
  <c r="L256" i="1"/>
  <c r="K256" i="1"/>
  <c r="J256" i="1"/>
  <c r="I256" i="1"/>
  <c r="H256" i="1"/>
  <c r="G256" i="1"/>
  <c r="F256" i="1"/>
  <c r="L252" i="1"/>
  <c r="K252" i="1"/>
  <c r="J252" i="1"/>
  <c r="I252" i="1"/>
  <c r="H252" i="1"/>
  <c r="G252" i="1"/>
  <c r="F252" i="1"/>
  <c r="L248" i="1"/>
  <c r="K248" i="1"/>
  <c r="J248" i="1"/>
  <c r="I248" i="1"/>
  <c r="H248" i="1"/>
  <c r="G248" i="1"/>
  <c r="L243" i="1"/>
  <c r="K243" i="1"/>
  <c r="J243" i="1"/>
  <c r="I243" i="1"/>
  <c r="H243" i="1"/>
  <c r="G243" i="1"/>
  <c r="L242" i="1"/>
  <c r="L241" i="1"/>
  <c r="K241" i="1"/>
  <c r="J241" i="1"/>
  <c r="I241" i="1"/>
  <c r="H241" i="1"/>
  <c r="G241" i="1"/>
  <c r="L237" i="1"/>
  <c r="K237" i="1"/>
  <c r="J237" i="1"/>
  <c r="I237" i="1"/>
  <c r="H237" i="1"/>
  <c r="G237" i="1"/>
  <c r="L233" i="1"/>
  <c r="K233" i="1"/>
  <c r="J233" i="1"/>
  <c r="I233" i="1"/>
  <c r="H233" i="1"/>
  <c r="G233" i="1"/>
  <c r="L225" i="1"/>
  <c r="K225" i="1"/>
  <c r="J225" i="1"/>
  <c r="I225" i="1"/>
  <c r="H225" i="1"/>
  <c r="G225" i="1"/>
  <c r="L221" i="1"/>
  <c r="K221" i="1"/>
  <c r="J221" i="1"/>
  <c r="I221" i="1"/>
  <c r="H221" i="1"/>
  <c r="G221" i="1"/>
  <c r="L213" i="1"/>
  <c r="K213" i="1"/>
  <c r="J213" i="1"/>
  <c r="I213" i="1"/>
  <c r="H213" i="1"/>
  <c r="G213" i="1"/>
  <c r="L209" i="1"/>
  <c r="K209" i="1"/>
  <c r="J209" i="1"/>
  <c r="I209" i="1"/>
  <c r="H209" i="1"/>
  <c r="G209" i="1"/>
  <c r="L205" i="1"/>
  <c r="K205" i="1"/>
  <c r="J205" i="1"/>
  <c r="I205" i="1"/>
  <c r="H205" i="1"/>
  <c r="G205" i="1"/>
  <c r="L199" i="1"/>
  <c r="L200" i="1" s="1"/>
  <c r="L196" i="1"/>
  <c r="K196" i="1"/>
  <c r="J196" i="1"/>
  <c r="I196" i="1"/>
  <c r="H196" i="1"/>
  <c r="G196" i="1"/>
  <c r="L192" i="1"/>
  <c r="K192" i="1"/>
  <c r="J192" i="1"/>
  <c r="I192" i="1"/>
  <c r="H192" i="1"/>
  <c r="G192" i="1"/>
  <c r="L188" i="1"/>
  <c r="K188" i="1"/>
  <c r="J188" i="1"/>
  <c r="I188" i="1"/>
  <c r="H188" i="1"/>
  <c r="G188" i="1"/>
  <c r="L184" i="1"/>
  <c r="K184" i="1"/>
  <c r="J184" i="1"/>
  <c r="I184" i="1"/>
  <c r="H184" i="1"/>
  <c r="G184" i="1"/>
  <c r="L180" i="1"/>
  <c r="K180" i="1"/>
  <c r="J180" i="1"/>
  <c r="I180" i="1"/>
  <c r="H180" i="1"/>
  <c r="G180" i="1"/>
  <c r="L176" i="1"/>
  <c r="K176" i="1"/>
  <c r="J176" i="1"/>
  <c r="I176" i="1"/>
  <c r="H176" i="1"/>
  <c r="G176" i="1"/>
  <c r="L172" i="1"/>
  <c r="K172" i="1"/>
  <c r="J172" i="1"/>
  <c r="I172" i="1"/>
  <c r="H172" i="1"/>
  <c r="G172" i="1"/>
  <c r="L168" i="1"/>
  <c r="K168" i="1"/>
  <c r="J168" i="1"/>
  <c r="I168" i="1"/>
  <c r="H168" i="1"/>
  <c r="G168" i="1"/>
  <c r="L164" i="1"/>
  <c r="K164" i="1"/>
  <c r="J164" i="1"/>
  <c r="I164" i="1"/>
  <c r="H164" i="1"/>
  <c r="G164" i="1"/>
  <c r="L160" i="1"/>
  <c r="K160" i="1"/>
  <c r="J160" i="1"/>
  <c r="I160" i="1"/>
  <c r="H160" i="1"/>
  <c r="L154" i="1"/>
  <c r="L155" i="1" s="1"/>
  <c r="K155" i="1"/>
  <c r="J155" i="1"/>
  <c r="I155" i="1"/>
  <c r="H155" i="1"/>
  <c r="G154" i="1"/>
  <c r="G155" i="1" s="1"/>
  <c r="L149" i="1"/>
  <c r="K149" i="1"/>
  <c r="J149" i="1"/>
  <c r="I149" i="1"/>
  <c r="H149" i="1"/>
  <c r="G149" i="1"/>
  <c r="G151" i="1" s="1"/>
  <c r="L145" i="1"/>
  <c r="K145" i="1"/>
  <c r="J145" i="1"/>
  <c r="I145" i="1"/>
  <c r="H145" i="1"/>
  <c r="G145" i="1"/>
  <c r="F145" i="1"/>
  <c r="L141" i="1"/>
  <c r="K141" i="1"/>
  <c r="J141" i="1"/>
  <c r="I141" i="1"/>
  <c r="H141" i="1"/>
  <c r="G141" i="1"/>
  <c r="F141" i="1"/>
  <c r="L137" i="1"/>
  <c r="K137" i="1"/>
  <c r="J137" i="1"/>
  <c r="I137" i="1"/>
  <c r="H137" i="1"/>
  <c r="G137" i="1"/>
  <c r="F137" i="1"/>
  <c r="L133" i="1"/>
  <c r="K133" i="1"/>
  <c r="J133" i="1"/>
  <c r="I133" i="1"/>
  <c r="H133" i="1"/>
  <c r="G133" i="1"/>
  <c r="F133" i="1"/>
  <c r="L129" i="1"/>
  <c r="K129" i="1"/>
  <c r="J129" i="1"/>
  <c r="I129" i="1"/>
  <c r="H129" i="1"/>
  <c r="G129" i="1"/>
  <c r="F129" i="1"/>
  <c r="L125" i="1"/>
  <c r="L121" i="1"/>
  <c r="K121" i="1"/>
  <c r="J121" i="1"/>
  <c r="I121" i="1"/>
  <c r="H121" i="1"/>
  <c r="G121" i="1"/>
  <c r="F121" i="1"/>
  <c r="L117" i="1"/>
  <c r="K117" i="1"/>
  <c r="J117" i="1"/>
  <c r="I117" i="1"/>
  <c r="H117" i="1"/>
  <c r="G117" i="1"/>
  <c r="F117" i="1"/>
  <c r="L113" i="1"/>
  <c r="K113" i="1"/>
  <c r="J113" i="1"/>
  <c r="I113" i="1"/>
  <c r="H113" i="1"/>
  <c r="G113" i="1"/>
  <c r="L108" i="1"/>
  <c r="K108" i="1"/>
  <c r="J108" i="1"/>
  <c r="I108" i="1"/>
  <c r="H108" i="1"/>
  <c r="G108" i="1"/>
  <c r="L105" i="1"/>
  <c r="K105" i="1"/>
  <c r="J105" i="1"/>
  <c r="I105" i="1"/>
  <c r="H105" i="1"/>
  <c r="G105" i="1"/>
  <c r="L103" i="1"/>
  <c r="L101" i="1"/>
  <c r="L98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K57" i="1"/>
  <c r="J57" i="1"/>
  <c r="I57" i="1"/>
  <c r="H57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0" i="1"/>
  <c r="K10" i="1"/>
  <c r="J10" i="1"/>
  <c r="I10" i="1"/>
  <c r="H10" i="1"/>
  <c r="G10" i="1"/>
  <c r="B28" i="1"/>
  <c r="I59" i="1" l="1"/>
  <c r="H246" i="1"/>
  <c r="L246" i="1"/>
  <c r="K11" i="1"/>
  <c r="I11" i="1"/>
  <c r="F11" i="1"/>
  <c r="J11" i="1"/>
  <c r="H59" i="1"/>
  <c r="L59" i="1"/>
  <c r="L111" i="1"/>
  <c r="G246" i="1"/>
  <c r="K246" i="1"/>
  <c r="F246" i="1"/>
  <c r="H11" i="1"/>
  <c r="L11" i="1"/>
  <c r="J59" i="1"/>
  <c r="I246" i="1"/>
  <c r="K59" i="1"/>
  <c r="J246" i="1"/>
  <c r="F59" i="1"/>
  <c r="G59" i="1"/>
  <c r="G11" i="1"/>
  <c r="L286" i="1"/>
  <c r="L115" i="1"/>
  <c r="G282" i="1"/>
  <c r="K282" i="1"/>
  <c r="L278" i="1"/>
  <c r="L270" i="1"/>
  <c r="L262" i="1"/>
  <c r="H254" i="1"/>
  <c r="L254" i="1"/>
  <c r="J123" i="1"/>
  <c r="G135" i="1"/>
  <c r="K135" i="1"/>
  <c r="H139" i="1"/>
  <c r="L139" i="1"/>
  <c r="J147" i="1"/>
  <c r="H258" i="1"/>
  <c r="L258" i="1"/>
  <c r="G270" i="1"/>
  <c r="L274" i="1"/>
  <c r="K286" i="1"/>
  <c r="L123" i="1"/>
  <c r="L131" i="1"/>
  <c r="J139" i="1"/>
  <c r="L147" i="1"/>
  <c r="G262" i="1"/>
  <c r="L266" i="1"/>
  <c r="G278" i="1"/>
  <c r="L282" i="1"/>
  <c r="H147" i="1"/>
  <c r="H286" i="1"/>
  <c r="H282" i="1"/>
  <c r="H278" i="1"/>
  <c r="I262" i="1"/>
  <c r="I282" i="1"/>
  <c r="J278" i="1"/>
  <c r="J258" i="1"/>
  <c r="K262" i="1"/>
  <c r="G286" i="1"/>
  <c r="J282" i="1"/>
  <c r="I274" i="1"/>
  <c r="K274" i="1"/>
  <c r="I270" i="1"/>
  <c r="J254" i="1"/>
  <c r="G254" i="1"/>
  <c r="I286" i="1"/>
  <c r="J286" i="1"/>
  <c r="K278" i="1"/>
  <c r="I278" i="1"/>
  <c r="J274" i="1"/>
  <c r="H274" i="1"/>
  <c r="G274" i="1"/>
  <c r="K270" i="1"/>
  <c r="J270" i="1"/>
  <c r="H270" i="1"/>
  <c r="K266" i="1"/>
  <c r="J266" i="1"/>
  <c r="I266" i="1"/>
  <c r="H266" i="1"/>
  <c r="G266" i="1"/>
  <c r="J262" i="1"/>
  <c r="K258" i="1"/>
  <c r="I258" i="1"/>
  <c r="G258" i="1"/>
  <c r="K254" i="1"/>
  <c r="I254" i="1"/>
  <c r="H262" i="1"/>
  <c r="K151" i="1"/>
  <c r="G143" i="1"/>
  <c r="K143" i="1"/>
  <c r="J131" i="1"/>
  <c r="H131" i="1"/>
  <c r="H123" i="1"/>
  <c r="I119" i="1"/>
  <c r="J119" i="1"/>
  <c r="L250" i="1"/>
  <c r="G131" i="1"/>
  <c r="K131" i="1"/>
  <c r="H135" i="1"/>
  <c r="L135" i="1"/>
  <c r="J143" i="1"/>
  <c r="G147" i="1"/>
  <c r="K147" i="1"/>
  <c r="H151" i="1"/>
  <c r="L151" i="1"/>
  <c r="H250" i="1"/>
  <c r="H115" i="1"/>
  <c r="J250" i="1"/>
  <c r="I115" i="1"/>
  <c r="G250" i="1"/>
  <c r="K250" i="1"/>
  <c r="J115" i="1"/>
  <c r="H119" i="1"/>
  <c r="L119" i="1"/>
  <c r="I123" i="1"/>
  <c r="J135" i="1"/>
  <c r="G139" i="1"/>
  <c r="K139" i="1"/>
  <c r="H143" i="1"/>
  <c r="L143" i="1"/>
  <c r="J151" i="1"/>
  <c r="H244" i="1"/>
  <c r="H245" i="1" s="1"/>
  <c r="L244" i="1"/>
  <c r="L245" i="1" s="1"/>
  <c r="B39" i="1"/>
  <c r="B32" i="1"/>
  <c r="B374" i="1"/>
  <c r="B371" i="1"/>
  <c r="B368" i="1"/>
  <c r="B358" i="1"/>
  <c r="B355" i="1"/>
  <c r="B352" i="1"/>
  <c r="B342" i="1"/>
  <c r="B339" i="1"/>
  <c r="B333" i="1"/>
  <c r="B330" i="1"/>
  <c r="B327" i="1"/>
  <c r="B317" i="1"/>
  <c r="B314" i="1"/>
  <c r="B311" i="1"/>
  <c r="B301" i="1"/>
  <c r="B298" i="1"/>
  <c r="B295" i="1"/>
  <c r="B290" i="1"/>
  <c r="B289" i="1"/>
  <c r="B286" i="1"/>
  <c r="B282" i="1"/>
  <c r="B278" i="1"/>
  <c r="B274" i="1"/>
  <c r="B270" i="1"/>
  <c r="B266" i="1"/>
  <c r="B262" i="1"/>
  <c r="B258" i="1"/>
  <c r="B254" i="1"/>
  <c r="B250" i="1"/>
  <c r="B240" i="1"/>
  <c r="B237" i="1"/>
  <c r="B227" i="1"/>
  <c r="B224" i="1"/>
  <c r="B221" i="1"/>
  <c r="B211" i="1"/>
  <c r="B208" i="1"/>
  <c r="B205" i="1"/>
  <c r="B200" i="1"/>
  <c r="B199" i="1"/>
  <c r="B196" i="1"/>
  <c r="B186" i="1"/>
  <c r="B183" i="1"/>
  <c r="B180" i="1"/>
  <c r="B170" i="1"/>
  <c r="B167" i="1"/>
  <c r="B164" i="1"/>
  <c r="B370" i="1"/>
  <c r="B367" i="1"/>
  <c r="B364" i="1"/>
  <c r="B354" i="1"/>
  <c r="B351" i="1"/>
  <c r="B348" i="1"/>
  <c r="B338" i="1"/>
  <c r="B329" i="1"/>
  <c r="B326" i="1"/>
  <c r="B323" i="1"/>
  <c r="B313" i="1"/>
  <c r="B310" i="1"/>
  <c r="B307" i="1"/>
  <c r="B297" i="1"/>
  <c r="B294" i="1"/>
  <c r="B288" i="1"/>
  <c r="B285" i="1"/>
  <c r="B284" i="1"/>
  <c r="B281" i="1"/>
  <c r="B280" i="1"/>
  <c r="B277" i="1"/>
  <c r="B276" i="1"/>
  <c r="B273" i="1"/>
  <c r="B272" i="1"/>
  <c r="B269" i="1"/>
  <c r="B268" i="1"/>
  <c r="B265" i="1"/>
  <c r="B264" i="1"/>
  <c r="B261" i="1"/>
  <c r="B260" i="1"/>
  <c r="B257" i="1"/>
  <c r="B256" i="1"/>
  <c r="B253" i="1"/>
  <c r="B252" i="1"/>
  <c r="B249" i="1"/>
  <c r="B248" i="1"/>
  <c r="B239" i="1"/>
  <c r="B236" i="1"/>
  <c r="B233" i="1"/>
  <c r="B223" i="1"/>
  <c r="B220" i="1"/>
  <c r="B217" i="1"/>
  <c r="B207" i="1"/>
  <c r="B204" i="1"/>
  <c r="B198" i="1"/>
  <c r="B195" i="1"/>
  <c r="B192" i="1"/>
  <c r="B182" i="1"/>
  <c r="B179" i="1"/>
  <c r="B176" i="1"/>
  <c r="B166" i="1"/>
  <c r="B163" i="1"/>
  <c r="B160" i="1"/>
  <c r="B155" i="1"/>
  <c r="B154" i="1"/>
  <c r="B151" i="1"/>
  <c r="B147" i="1"/>
  <c r="B143" i="1"/>
  <c r="B139" i="1"/>
  <c r="B135" i="1"/>
  <c r="B131" i="1"/>
  <c r="B376" i="1"/>
  <c r="B366" i="1"/>
  <c r="B363" i="1"/>
  <c r="B360" i="1"/>
  <c r="B350" i="1"/>
  <c r="B347" i="1"/>
  <c r="B344" i="1"/>
  <c r="B325" i="1"/>
  <c r="B322" i="1"/>
  <c r="B319" i="1"/>
  <c r="B309" i="1"/>
  <c r="B306" i="1"/>
  <c r="B303" i="1"/>
  <c r="B293" i="1"/>
  <c r="B235" i="1"/>
  <c r="B232" i="1"/>
  <c r="B229" i="1"/>
  <c r="B219" i="1"/>
  <c r="B216" i="1"/>
  <c r="B213" i="1"/>
  <c r="B203" i="1"/>
  <c r="B194" i="1"/>
  <c r="B191" i="1"/>
  <c r="B188" i="1"/>
  <c r="B178" i="1"/>
  <c r="B175" i="1"/>
  <c r="B172" i="1"/>
  <c r="B162" i="1"/>
  <c r="B159" i="1"/>
  <c r="B375" i="1"/>
  <c r="B372" i="1"/>
  <c r="B362" i="1"/>
  <c r="B359" i="1"/>
  <c r="B356" i="1"/>
  <c r="B346" i="1"/>
  <c r="B343" i="1"/>
  <c r="B340" i="1"/>
  <c r="B335" i="1"/>
  <c r="B334" i="1"/>
  <c r="B331" i="1"/>
  <c r="B321" i="1"/>
  <c r="B318" i="1"/>
  <c r="B315" i="1"/>
  <c r="B305" i="1"/>
  <c r="B302" i="1"/>
  <c r="B299" i="1"/>
  <c r="B245" i="1"/>
  <c r="B244" i="1"/>
  <c r="B243" i="1"/>
  <c r="B241" i="1"/>
  <c r="B231" i="1"/>
  <c r="B228" i="1"/>
  <c r="B225" i="1"/>
  <c r="B215" i="1"/>
  <c r="B212" i="1"/>
  <c r="B209" i="1"/>
  <c r="B190" i="1"/>
  <c r="B187" i="1"/>
  <c r="B184" i="1"/>
  <c r="B174" i="1"/>
  <c r="B171" i="1"/>
  <c r="B168" i="1"/>
  <c r="B158" i="1"/>
  <c r="B30" i="1"/>
  <c r="B9" i="1"/>
  <c r="B10" i="1"/>
  <c r="B27" i="1"/>
  <c r="B31" i="1"/>
  <c r="B36" i="1"/>
  <c r="B38" i="1"/>
  <c r="B42" i="1"/>
  <c r="B46" i="1"/>
  <c r="B53" i="1"/>
  <c r="B76" i="1"/>
  <c r="B80" i="1"/>
  <c r="B85" i="1"/>
  <c r="B86" i="1"/>
  <c r="B90" i="1"/>
  <c r="B94" i="1"/>
  <c r="B110" i="1"/>
  <c r="B115" i="1"/>
  <c r="B119" i="1"/>
  <c r="B123" i="1"/>
  <c r="B127" i="1"/>
  <c r="I131" i="1"/>
  <c r="I139" i="1"/>
  <c r="I147" i="1"/>
  <c r="B56" i="1"/>
  <c r="B60" i="1"/>
  <c r="B65" i="1"/>
  <c r="B66" i="1"/>
  <c r="B67" i="1"/>
  <c r="B68" i="1"/>
  <c r="B69" i="1"/>
  <c r="B71" i="1"/>
  <c r="B73" i="1"/>
  <c r="B77" i="1"/>
  <c r="B81" i="1"/>
  <c r="B87" i="1"/>
  <c r="B91" i="1"/>
  <c r="B97" i="1"/>
  <c r="B100" i="1"/>
  <c r="B102" i="1"/>
  <c r="B104" i="1"/>
  <c r="B107" i="1"/>
  <c r="B108" i="1"/>
  <c r="K115" i="1"/>
  <c r="G119" i="1"/>
  <c r="K119" i="1"/>
  <c r="G123" i="1"/>
  <c r="K123" i="1"/>
  <c r="B133" i="1"/>
  <c r="B134" i="1"/>
  <c r="B141" i="1"/>
  <c r="B142" i="1"/>
  <c r="B149" i="1"/>
  <c r="B150" i="1"/>
  <c r="B43" i="1"/>
  <c r="B47" i="1"/>
  <c r="B55" i="1"/>
  <c r="B61" i="1"/>
  <c r="B62" i="1"/>
  <c r="B63" i="1"/>
  <c r="B13" i="1"/>
  <c r="B14" i="1"/>
  <c r="B15" i="1"/>
  <c r="B16" i="1"/>
  <c r="B17" i="1"/>
  <c r="B19" i="1"/>
  <c r="B20" i="1"/>
  <c r="B21" i="1"/>
  <c r="B23" i="1"/>
  <c r="B25" i="1"/>
  <c r="B29" i="1"/>
  <c r="B33" i="1"/>
  <c r="B40" i="1"/>
  <c r="B44" i="1"/>
  <c r="B49" i="1"/>
  <c r="B51" i="1"/>
  <c r="B57" i="1"/>
  <c r="B74" i="1"/>
  <c r="B78" i="1"/>
  <c r="B82" i="1"/>
  <c r="B88" i="1"/>
  <c r="B92" i="1"/>
  <c r="B98" i="1"/>
  <c r="B101" i="1"/>
  <c r="B103" i="1"/>
  <c r="B105" i="1"/>
  <c r="I135" i="1"/>
  <c r="I143" i="1"/>
  <c r="I151" i="1"/>
  <c r="B64" i="1"/>
  <c r="B12" i="1"/>
  <c r="B18" i="1"/>
  <c r="B26" i="1"/>
  <c r="B34" i="1"/>
  <c r="B41" i="1"/>
  <c r="B45" i="1"/>
  <c r="B52" i="1"/>
  <c r="B58" i="1"/>
  <c r="B75" i="1"/>
  <c r="B79" i="1"/>
  <c r="B84" i="1"/>
  <c r="B89" i="1"/>
  <c r="B93" i="1"/>
  <c r="B113" i="1"/>
  <c r="B114" i="1"/>
  <c r="B117" i="1"/>
  <c r="B118" i="1"/>
  <c r="B121" i="1"/>
  <c r="B122" i="1"/>
  <c r="B125" i="1"/>
  <c r="B126" i="1"/>
  <c r="B129" i="1"/>
  <c r="B130" i="1"/>
  <c r="B137" i="1"/>
  <c r="B138" i="1"/>
  <c r="B145" i="1"/>
  <c r="B146" i="1"/>
  <c r="B153" i="1"/>
  <c r="I244" i="1"/>
  <c r="I245" i="1" s="1"/>
  <c r="F244" i="1"/>
  <c r="J244" i="1"/>
  <c r="J245" i="1" s="1"/>
  <c r="G244" i="1"/>
  <c r="G245" i="1" s="1"/>
  <c r="K244" i="1"/>
  <c r="K245" i="1" s="1"/>
  <c r="I250" i="1"/>
  <c r="J109" i="1" l="1"/>
  <c r="J110" i="1" s="1"/>
  <c r="G109" i="1"/>
  <c r="G110" i="1" s="1"/>
  <c r="I109" i="1"/>
  <c r="I110" i="1" s="1"/>
  <c r="L109" i="1"/>
  <c r="L110" i="1" s="1"/>
  <c r="H109" i="1"/>
  <c r="H110" i="1" s="1"/>
  <c r="K109" i="1"/>
  <c r="K110" i="1" s="1"/>
  <c r="F109" i="1"/>
  <c r="F110" i="1" s="1"/>
  <c r="F199" i="1" l="1"/>
  <c r="F125" i="1"/>
  <c r="F111" i="1" s="1"/>
  <c r="K199" i="1"/>
  <c r="K200" i="1" s="1"/>
  <c r="L217" i="1"/>
  <c r="K125" i="1"/>
  <c r="I125" i="1"/>
  <c r="I111" i="1" s="1"/>
  <c r="I199" i="1"/>
  <c r="I200" i="1" s="1"/>
  <c r="J217" i="1"/>
  <c r="H125" i="1"/>
  <c r="H111" i="1" s="1"/>
  <c r="H199" i="1"/>
  <c r="H200" i="1" s="1"/>
  <c r="I217" i="1"/>
  <c r="K217" i="1"/>
  <c r="J125" i="1"/>
  <c r="J111" i="1" s="1"/>
  <c r="J199" i="1"/>
  <c r="J200" i="1" s="1"/>
  <c r="G199" i="1"/>
  <c r="G200" i="1" s="1"/>
  <c r="H217" i="1"/>
  <c r="G125" i="1"/>
  <c r="G111" i="1" s="1"/>
  <c r="L127" i="1" l="1"/>
  <c r="K111" i="1"/>
  <c r="H127" i="1"/>
  <c r="K127" i="1"/>
  <c r="J127" i="1"/>
  <c r="G127" i="1"/>
  <c r="I127" i="1"/>
  <c r="F154" i="1"/>
  <c r="G160" i="1"/>
  <c r="G115" i="1" l="1"/>
</calcChain>
</file>

<file path=xl/sharedStrings.xml><?xml version="1.0" encoding="utf-8"?>
<sst xmlns="http://schemas.openxmlformats.org/spreadsheetml/2006/main" count="752" uniqueCount="174">
  <si>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</si>
  <si>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</si>
  <si>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</si>
  <si>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</si>
  <si>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</si>
  <si>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</si>
  <si>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</si>
  <si>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</si>
  <si>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</si>
  <si>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</si>
  <si>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</si>
  <si>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</si>
  <si>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</si>
  <si>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</si>
  <si>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</si>
  <si>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</si>
  <si>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</si>
  <si>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</si>
  <si>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</si>
  <si>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</si>
  <si>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</si>
  <si>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</si>
  <si>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</si>
  <si>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</si>
  <si>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</si>
  <si>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</si>
  <si>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</si>
  <si>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</si>
  <si>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</si>
  <si>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</si>
  <si>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</si>
  <si>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</si>
  <si>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</si>
  <si>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</si>
  <si>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</si>
  <si>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</si>
  <si>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</si>
  <si>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</si>
  <si>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</si>
  <si>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</si>
  <si>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</si>
  <si>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</si>
  <si>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</si>
  <si>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</si>
  <si>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</si>
  <si>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</si>
  <si>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</si>
  <si>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</si>
  <si>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</si>
  <si>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</si>
  <si>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</si>
  <si>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</si>
  <si>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</si>
  <si>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</si>
  <si>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</si>
  <si>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</si>
  <si>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</si>
  <si>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</si>
  <si>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</si>
  <si>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</si>
  <si>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</si>
  <si>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</si>
  <si>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</si>
  <si>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</si>
  <si>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</si>
  <si>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</si>
  <si>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</si>
  <si>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</si>
  <si>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</si>
  <si>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</si>
  <si>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</si>
  <si>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</si>
  <si>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</si>
  <si>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</si>
  <si>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</si>
  <si>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</si>
  <si>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</si>
  <si>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</si>
  <si>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</si>
  <si>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</si>
  <si>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</si>
  <si>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</si>
  <si>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</si>
  <si>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</si>
  <si>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</si>
  <si>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</si>
  <si>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</si>
  <si>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</si>
  <si>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</si>
  <si>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</si>
  <si>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</si>
  <si>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</si>
  <si>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</si>
  <si>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</si>
  <si>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</si>
  <si>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</si>
  <si>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</si>
  <si>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</si>
  <si>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</si>
  <si>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</si>
  <si>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</si>
  <si>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</si>
  <si>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</si>
  <si>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</si>
  <si>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</si>
  <si>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</si>
  <si>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</si>
  <si>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</si>
  <si>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</si>
  <si>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</si>
  <si>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</si>
  <si>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</si>
  <si>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</si>
  <si>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</si>
  <si>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</si>
  <si>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</si>
  <si>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</si>
  <si>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</si>
  <si>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</si>
  <si>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</si>
  <si>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</si>
  <si>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</si>
  <si>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</si>
  <si>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</si>
  <si>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</si>
  <si>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</si>
  <si>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</si>
  <si>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</si>
  <si>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</si>
  <si>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</si>
  <si>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</si>
  <si>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</si>
  <si>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</si>
  <si>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</si>
  <si>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</si>
  <si>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</si>
  <si>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</si>
  <si>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</si>
  <si>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</si>
  <si>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</si>
  <si>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</si>
  <si>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</si>
  <si>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</si>
  <si>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</si>
  <si>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</si>
  <si>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</si>
  <si>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</si>
  <si>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</si>
  <si>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</si>
  <si>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</si>
  <si>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</si>
  <si>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</si>
  <si>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</si>
  <si>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</si>
  <si>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</si>
  <si>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</si>
  <si>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</si>
  <si>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</si>
  <si>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</si>
  <si>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</si>
  <si>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</si>
  <si>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</si>
  <si>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</si>
  <si>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</si>
  <si>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</si>
  <si>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</si>
  <si>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</si>
  <si>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</si>
  <si>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Богоявленское сельское поселение</t>
  </si>
  <si>
    <t>Ведущий специалист сектора экономики и финансов</t>
  </si>
  <si>
    <t>8(86393)5-32-15</t>
  </si>
  <si>
    <t>Ю.В.Карлова</t>
  </si>
  <si>
    <t>Глава Администрации Богоявленского сельского поселения</t>
  </si>
  <si>
    <t>А.Ю.Подсадных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</si>
</sst>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395"/>
  <sheetViews>
    <sheetView tabSelected="1" view="pageBreakPreview" topLeftCell="D286" zoomScale="80" zoomScaleNormal="80" zoomScaleSheetLayoutView="80" workbookViewId="0">
      <selection activeCell="K104" sqref="K104"/>
    </sheetView>
  </sheetViews>
  <sheetFormatPr defaultColWidth="9.140625"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124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134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1" t="s">
        <v>168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165</v>
      </c>
      <c r="O3" s="149" t="s">
        <v>129</v>
      </c>
      <c r="P3" s="149"/>
      <c r="Q3" s="149"/>
      <c r="R3" s="149"/>
      <c r="S3" s="149"/>
      <c r="T3" s="149"/>
      <c r="U3" s="149"/>
      <c r="V3" s="149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166</v>
      </c>
      <c r="O4" s="149" t="s">
        <v>130</v>
      </c>
      <c r="P4" s="149"/>
      <c r="Q4" s="149"/>
      <c r="R4" s="149"/>
      <c r="S4" s="149"/>
      <c r="T4" s="149"/>
      <c r="U4" s="149"/>
      <c r="V4" s="149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167</v>
      </c>
      <c r="O5" s="149" t="s">
        <v>142</v>
      </c>
      <c r="P5" s="149"/>
      <c r="Q5" s="149"/>
      <c r="R5" s="149"/>
      <c r="S5" s="149"/>
      <c r="T5" s="149"/>
      <c r="U5" s="149"/>
      <c r="V5" s="149"/>
    </row>
    <row r="6" spans="1:26" s="22" customFormat="1" ht="15.75" customHeight="1">
      <c r="A6" s="133" t="s">
        <v>108</v>
      </c>
      <c r="B6" s="133" t="s">
        <v>109</v>
      </c>
      <c r="C6" s="145" t="s">
        <v>110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49" t="s">
        <v>132</v>
      </c>
      <c r="P6" s="149"/>
      <c r="Q6" s="149"/>
      <c r="R6" s="149"/>
      <c r="S6" s="149"/>
      <c r="T6" s="149"/>
      <c r="U6" s="149"/>
      <c r="V6" s="149"/>
    </row>
    <row r="7" spans="1:26" s="22" customFormat="1" ht="15.75">
      <c r="A7" s="134"/>
      <c r="B7" s="134" t="s">
        <v>39</v>
      </c>
      <c r="C7" s="146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50" t="s">
        <v>133</v>
      </c>
      <c r="P7" s="150"/>
      <c r="Q7" s="150"/>
      <c r="R7" s="150"/>
      <c r="S7" s="150"/>
      <c r="T7" s="150"/>
      <c r="U7" s="150"/>
      <c r="V7" s="150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164</v>
      </c>
      <c r="O8" s="126" t="s">
        <v>163</v>
      </c>
      <c r="P8" s="127"/>
      <c r="Q8" s="127"/>
      <c r="R8" s="127"/>
      <c r="S8" s="127"/>
      <c r="T8" s="127"/>
      <c r="U8" s="127"/>
      <c r="V8" s="128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2</v>
      </c>
      <c r="G9" s="28">
        <f t="shared" ref="G9:L9" si="0">G23+G36</f>
        <v>3</v>
      </c>
      <c r="H9" s="28">
        <f t="shared" si="0"/>
        <v>4</v>
      </c>
      <c r="I9" s="28">
        <f t="shared" si="0"/>
        <v>4</v>
      </c>
      <c r="J9" s="28">
        <f t="shared" si="0"/>
        <v>4</v>
      </c>
      <c r="K9" s="28">
        <f t="shared" si="0"/>
        <v>4</v>
      </c>
      <c r="L9" s="28">
        <f t="shared" si="0"/>
        <v>4</v>
      </c>
      <c r="N9" s="131" t="s">
        <v>131</v>
      </c>
      <c r="O9" s="131"/>
      <c r="P9" s="131"/>
      <c r="Q9" s="131"/>
      <c r="R9" s="131"/>
      <c r="S9" s="131"/>
      <c r="T9" s="131"/>
      <c r="U9" s="131"/>
      <c r="V9" s="131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150</v>
      </c>
      <c r="H10" s="32">
        <f t="shared" si="1"/>
        <v>133.33333333333331</v>
      </c>
      <c r="I10" s="32">
        <f t="shared" si="1"/>
        <v>100</v>
      </c>
      <c r="J10" s="32">
        <f t="shared" si="1"/>
        <v>100</v>
      </c>
      <c r="K10" s="32">
        <f t="shared" si="1"/>
        <v>100</v>
      </c>
      <c r="L10" s="32">
        <f t="shared" si="1"/>
        <v>100</v>
      </c>
      <c r="N10" s="110"/>
    </row>
    <row r="11" spans="1:26" s="22" customFormat="1" ht="78.75">
      <c r="A11" s="26">
        <v>300030</v>
      </c>
      <c r="B11" s="102"/>
      <c r="C11" s="102"/>
      <c r="D11" s="33" t="s">
        <v>122</v>
      </c>
      <c r="E11" s="24"/>
      <c r="F11" s="105">
        <f>F12+F13+F14+F15+F16+F17+F18+F19+F20+F21</f>
        <v>2</v>
      </c>
      <c r="G11" s="105">
        <f t="shared" ref="G11:L11" si="2">G12+G13+G14+G15+G16+G17+G18+G19+G20+G21</f>
        <v>5</v>
      </c>
      <c r="H11" s="105">
        <f t="shared" si="2"/>
        <v>4</v>
      </c>
      <c r="I11" s="105">
        <f t="shared" si="2"/>
        <v>4</v>
      </c>
      <c r="J11" s="105">
        <f t="shared" si="2"/>
        <v>4</v>
      </c>
      <c r="K11" s="105">
        <f t="shared" si="2"/>
        <v>4</v>
      </c>
      <c r="L11" s="105">
        <f t="shared" si="2"/>
        <v>4</v>
      </c>
      <c r="N11" s="132" t="s">
        <v>137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32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N13" s="132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32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N15" s="132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2</v>
      </c>
      <c r="G16" s="35">
        <f t="shared" si="4"/>
        <v>3</v>
      </c>
      <c r="H16" s="35">
        <f t="shared" si="4"/>
        <v>3</v>
      </c>
      <c r="I16" s="35">
        <f t="shared" si="4"/>
        <v>3</v>
      </c>
      <c r="J16" s="35">
        <f t="shared" si="4"/>
        <v>3</v>
      </c>
      <c r="K16" s="35">
        <f t="shared" si="4"/>
        <v>3</v>
      </c>
      <c r="L16" s="35">
        <f t="shared" si="4"/>
        <v>3</v>
      </c>
      <c r="N16" s="132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4"/>
        <v>0</v>
      </c>
      <c r="N17" s="132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2</v>
      </c>
      <c r="H18" s="35">
        <f t="shared" si="4"/>
        <v>1</v>
      </c>
      <c r="I18" s="35">
        <f t="shared" si="4"/>
        <v>1</v>
      </c>
      <c r="J18" s="35">
        <f t="shared" si="4"/>
        <v>1</v>
      </c>
      <c r="K18" s="35">
        <f t="shared" si="4"/>
        <v>1</v>
      </c>
      <c r="L18" s="35">
        <f t="shared" si="4"/>
        <v>1</v>
      </c>
      <c r="N18" s="132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0</v>
      </c>
      <c r="G19" s="35">
        <f t="shared" si="4"/>
        <v>0</v>
      </c>
      <c r="H19" s="35">
        <f t="shared" si="4"/>
        <v>0</v>
      </c>
      <c r="I19" s="35">
        <f t="shared" si="4"/>
        <v>0</v>
      </c>
      <c r="J19" s="35">
        <f t="shared" si="4"/>
        <v>0</v>
      </c>
      <c r="K19" s="35">
        <f t="shared" si="4"/>
        <v>0</v>
      </c>
      <c r="L19" s="35">
        <f t="shared" si="4"/>
        <v>0</v>
      </c>
      <c r="N19" s="132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32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N21" s="132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2</v>
      </c>
      <c r="G23" s="40">
        <v>3</v>
      </c>
      <c r="H23" s="40">
        <v>4</v>
      </c>
      <c r="I23" s="40">
        <v>4</v>
      </c>
      <c r="J23" s="40">
        <v>4</v>
      </c>
      <c r="K23" s="40">
        <v>4</v>
      </c>
      <c r="L23" s="40">
        <v>4</v>
      </c>
      <c r="N23" s="110"/>
    </row>
    <row r="24" spans="1:22" s="22" customFormat="1" ht="63">
      <c r="A24" s="26">
        <v>300160</v>
      </c>
      <c r="B24" s="41"/>
      <c r="C24" s="41"/>
      <c r="D24" s="42" t="s">
        <v>125</v>
      </c>
      <c r="E24" s="38"/>
      <c r="F24" s="105">
        <f>F25+F26+F27+F28+F29+F30+F31+F32+F33+F34</f>
        <v>2</v>
      </c>
      <c r="G24" s="105">
        <f t="shared" ref="G24:L24" si="5">G25+G26+G27+G28+G29+G30+G31+G32+G33+G34</f>
        <v>5</v>
      </c>
      <c r="H24" s="105">
        <f t="shared" si="5"/>
        <v>4</v>
      </c>
      <c r="I24" s="105">
        <f t="shared" si="5"/>
        <v>4</v>
      </c>
      <c r="J24" s="105">
        <f t="shared" si="5"/>
        <v>4</v>
      </c>
      <c r="K24" s="105">
        <f t="shared" si="5"/>
        <v>4</v>
      </c>
      <c r="L24" s="105">
        <f t="shared" si="5"/>
        <v>4</v>
      </c>
      <c r="N24" s="110"/>
    </row>
    <row r="25" spans="1:22" s="22" customFormat="1" ht="15.75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/>
      <c r="G26" s="45"/>
      <c r="H26" s="45"/>
      <c r="I26" s="45"/>
      <c r="J26" s="45"/>
      <c r="K26" s="45"/>
      <c r="L26" s="45"/>
      <c r="N26" s="110"/>
    </row>
    <row r="27" spans="1:22" s="22" customFormat="1" ht="31.5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/>
      <c r="G28" s="45"/>
      <c r="H28" s="45"/>
      <c r="I28" s="45"/>
      <c r="J28" s="45"/>
      <c r="K28" s="45"/>
      <c r="L28" s="45"/>
      <c r="N28" s="110"/>
    </row>
    <row r="29" spans="1:22" s="22" customFormat="1" ht="31.5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2</v>
      </c>
      <c r="G29" s="45">
        <v>3</v>
      </c>
      <c r="H29" s="45">
        <v>3</v>
      </c>
      <c r="I29" s="45">
        <v>3</v>
      </c>
      <c r="J29" s="45">
        <v>3</v>
      </c>
      <c r="K29" s="45">
        <v>3</v>
      </c>
      <c r="L29" s="45">
        <v>3</v>
      </c>
      <c r="N29" s="110"/>
    </row>
    <row r="30" spans="1:22" s="22" customFormat="1" ht="15.75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/>
      <c r="G30" s="45"/>
      <c r="H30" s="45"/>
      <c r="I30" s="45"/>
      <c r="J30" s="45"/>
      <c r="K30" s="45"/>
      <c r="L30" s="45"/>
      <c r="N30" s="110"/>
    </row>
    <row r="31" spans="1:22" s="22" customFormat="1" ht="15.75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>
        <v>2</v>
      </c>
      <c r="H31" s="45">
        <v>1</v>
      </c>
      <c r="I31" s="45">
        <v>1</v>
      </c>
      <c r="J31" s="45">
        <v>1</v>
      </c>
      <c r="K31" s="45">
        <v>1</v>
      </c>
      <c r="L31" s="45">
        <v>1</v>
      </c>
      <c r="N31" s="110"/>
    </row>
    <row r="32" spans="1:22" s="22" customFormat="1" ht="31.5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/>
      <c r="G32" s="45"/>
      <c r="H32" s="45"/>
      <c r="I32" s="45"/>
      <c r="J32" s="45"/>
      <c r="K32" s="45"/>
      <c r="L32" s="45"/>
      <c r="N32" s="110"/>
    </row>
    <row r="33" spans="1:14" s="22" customFormat="1" ht="31.5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75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/>
      <c r="G34" s="45"/>
      <c r="H34" s="45"/>
      <c r="I34" s="45"/>
      <c r="J34" s="45"/>
      <c r="K34" s="45"/>
      <c r="L34" s="45"/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/>
      <c r="G36" s="40"/>
      <c r="H36" s="40"/>
      <c r="I36" s="40"/>
      <c r="J36" s="40"/>
      <c r="K36" s="40"/>
      <c r="L36" s="40"/>
      <c r="N36" s="110"/>
    </row>
    <row r="37" spans="1:14" s="22" customFormat="1" ht="63">
      <c r="A37" s="26">
        <v>300290</v>
      </c>
      <c r="B37" s="48"/>
      <c r="C37" s="48"/>
      <c r="D37" s="49" t="s">
        <v>126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75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5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75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5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53</v>
      </c>
      <c r="G49" s="40">
        <v>50</v>
      </c>
      <c r="H49" s="40">
        <v>57</v>
      </c>
      <c r="I49" s="40">
        <v>57</v>
      </c>
      <c r="J49" s="40">
        <v>57</v>
      </c>
      <c r="K49" s="40">
        <v>57</v>
      </c>
      <c r="L49" s="40">
        <v>57</v>
      </c>
      <c r="N49" s="110"/>
    </row>
    <row r="50" spans="1:22" s="22" customFormat="1" ht="63">
      <c r="A50" s="26">
        <v>300420</v>
      </c>
      <c r="B50" s="102"/>
      <c r="C50" s="102"/>
      <c r="D50" s="54" t="s">
        <v>127</v>
      </c>
      <c r="E50" s="55"/>
      <c r="F50" s="105">
        <f>F51+F52+F53</f>
        <v>50</v>
      </c>
      <c r="G50" s="105">
        <f t="shared" ref="G50:L50" si="9">G51+G52+G53</f>
        <v>50</v>
      </c>
      <c r="H50" s="105">
        <f>H51+H52+H53</f>
        <v>57</v>
      </c>
      <c r="I50" s="105">
        <f t="shared" si="9"/>
        <v>57</v>
      </c>
      <c r="J50" s="105">
        <f t="shared" si="9"/>
        <v>57</v>
      </c>
      <c r="K50" s="105">
        <f t="shared" si="9"/>
        <v>57</v>
      </c>
      <c r="L50" s="105">
        <f t="shared" si="9"/>
        <v>57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30</v>
      </c>
      <c r="G51" s="44">
        <v>31</v>
      </c>
      <c r="H51" s="44">
        <v>33</v>
      </c>
      <c r="I51" s="45">
        <v>33</v>
      </c>
      <c r="J51" s="45">
        <v>33</v>
      </c>
      <c r="K51" s="45">
        <v>33</v>
      </c>
      <c r="L51" s="45">
        <v>33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9</v>
      </c>
      <c r="G52" s="44">
        <v>5</v>
      </c>
      <c r="H52" s="44">
        <v>11</v>
      </c>
      <c r="I52" s="45">
        <v>11</v>
      </c>
      <c r="J52" s="45">
        <v>11</v>
      </c>
      <c r="K52" s="45">
        <v>11</v>
      </c>
      <c r="L52" s="45">
        <v>11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11</v>
      </c>
      <c r="G53" s="44">
        <v>14</v>
      </c>
      <c r="H53" s="44">
        <v>13</v>
      </c>
      <c r="I53" s="45">
        <v>13</v>
      </c>
      <c r="J53" s="45">
        <v>13</v>
      </c>
      <c r="K53" s="45">
        <v>13</v>
      </c>
      <c r="L53" s="45">
        <v>13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5.8000000000000003E-2</v>
      </c>
      <c r="G55" s="58">
        <f t="shared" ref="G55:L55" si="10">G71+G84</f>
        <v>0.06</v>
      </c>
      <c r="H55" s="58">
        <f t="shared" si="10"/>
        <v>5.8999999999999997E-2</v>
      </c>
      <c r="I55" s="58">
        <f t="shared" si="10"/>
        <v>5.8999999999999997E-2</v>
      </c>
      <c r="J55" s="58">
        <f t="shared" si="10"/>
        <v>5.8999999999999997E-2</v>
      </c>
      <c r="K55" s="58">
        <f t="shared" si="10"/>
        <v>5.8999999999999997E-2</v>
      </c>
      <c r="L55" s="58">
        <f t="shared" si="10"/>
        <v>5.8999999999999997E-2</v>
      </c>
      <c r="N55" s="130" t="s">
        <v>139</v>
      </c>
      <c r="O55" s="130"/>
      <c r="P55" s="130"/>
      <c r="Q55" s="130"/>
      <c r="R55" s="130"/>
      <c r="S55" s="130"/>
      <c r="T55" s="130"/>
      <c r="U55" s="130"/>
      <c r="V55" s="130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111</v>
      </c>
      <c r="E56" s="60" t="s">
        <v>14</v>
      </c>
      <c r="F56" s="61" t="s">
        <v>112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112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121</v>
      </c>
      <c r="E57" s="60" t="s">
        <v>43</v>
      </c>
      <c r="F57" s="61" t="s">
        <v>112</v>
      </c>
      <c r="G57" s="61" t="s">
        <v>112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112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128</v>
      </c>
      <c r="E58" s="30" t="s">
        <v>43</v>
      </c>
      <c r="F58" s="31"/>
      <c r="G58" s="32">
        <f t="shared" ref="G58:L58" si="12">ROUND(IF(F55=0,0,G55/F55*100),1)</f>
        <v>103.4</v>
      </c>
      <c r="H58" s="32">
        <f t="shared" si="12"/>
        <v>98.3</v>
      </c>
      <c r="I58" s="32">
        <f t="shared" si="12"/>
        <v>100</v>
      </c>
      <c r="J58" s="32">
        <f t="shared" si="12"/>
        <v>100</v>
      </c>
      <c r="K58" s="32">
        <f t="shared" si="12"/>
        <v>100</v>
      </c>
      <c r="L58" s="32">
        <f t="shared" si="12"/>
        <v>100</v>
      </c>
      <c r="N58" s="110"/>
    </row>
    <row r="59" spans="1:22" s="22" customFormat="1" ht="94.5">
      <c r="A59" s="26">
        <v>300510</v>
      </c>
      <c r="B59" s="24"/>
      <c r="C59" s="24"/>
      <c r="D59" s="33" t="s">
        <v>123</v>
      </c>
      <c r="E59" s="24"/>
      <c r="F59" s="104">
        <f>F60+F61+F62+F63+F64+F65+F66+F67+F68+F69</f>
        <v>5.8000000000000003E-2</v>
      </c>
      <c r="G59" s="104">
        <f t="shared" ref="G59:L59" si="13">G60+G61+G62+G63+G64+G65+G66+G67+G68+G69</f>
        <v>0.06</v>
      </c>
      <c r="H59" s="104">
        <f t="shared" si="13"/>
        <v>5.8999999999999997E-2</v>
      </c>
      <c r="I59" s="104">
        <f t="shared" si="13"/>
        <v>5.8999999999999997E-2</v>
      </c>
      <c r="J59" s="104">
        <f t="shared" si="13"/>
        <v>5.8999999999999997E-2</v>
      </c>
      <c r="K59" s="104">
        <f t="shared" si="13"/>
        <v>5.8999999999999997E-2</v>
      </c>
      <c r="L59" s="104">
        <f t="shared" si="13"/>
        <v>5.8999999999999997E-2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32" t="s">
        <v>138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0</v>
      </c>
      <c r="G61" s="64">
        <f t="shared" si="15"/>
        <v>0</v>
      </c>
      <c r="H61" s="64">
        <f t="shared" si="15"/>
        <v>0</v>
      </c>
      <c r="I61" s="64">
        <f t="shared" si="15"/>
        <v>0</v>
      </c>
      <c r="J61" s="64">
        <f t="shared" si="15"/>
        <v>0</v>
      </c>
      <c r="K61" s="64">
        <f t="shared" si="15"/>
        <v>0</v>
      </c>
      <c r="L61" s="64">
        <f t="shared" si="15"/>
        <v>0</v>
      </c>
      <c r="N61" s="132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32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</v>
      </c>
      <c r="G63" s="64">
        <f t="shared" si="15"/>
        <v>0</v>
      </c>
      <c r="H63" s="64">
        <f t="shared" si="15"/>
        <v>0</v>
      </c>
      <c r="I63" s="64">
        <f t="shared" si="15"/>
        <v>0</v>
      </c>
      <c r="J63" s="64">
        <f t="shared" si="15"/>
        <v>0</v>
      </c>
      <c r="K63" s="64">
        <f t="shared" si="15"/>
        <v>0</v>
      </c>
      <c r="L63" s="64">
        <f t="shared" si="15"/>
        <v>0</v>
      </c>
      <c r="N63" s="132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5.8000000000000003E-2</v>
      </c>
      <c r="G64" s="64">
        <f t="shared" si="15"/>
        <v>0.06</v>
      </c>
      <c r="H64" s="64">
        <f t="shared" si="15"/>
        <v>5.8999999999999997E-2</v>
      </c>
      <c r="I64" s="64">
        <f t="shared" si="15"/>
        <v>5.8999999999999997E-2</v>
      </c>
      <c r="J64" s="64">
        <f t="shared" si="15"/>
        <v>5.8999999999999997E-2</v>
      </c>
      <c r="K64" s="64">
        <f t="shared" si="15"/>
        <v>5.8999999999999997E-2</v>
      </c>
      <c r="L64" s="64">
        <f t="shared" si="15"/>
        <v>5.8999999999999997E-2</v>
      </c>
      <c r="N64" s="132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32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32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32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32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32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5.8000000000000003E-2</v>
      </c>
      <c r="G71" s="66">
        <v>0.06</v>
      </c>
      <c r="H71" s="66">
        <v>5.8999999999999997E-2</v>
      </c>
      <c r="I71" s="66">
        <v>5.8999999999999997E-2</v>
      </c>
      <c r="J71" s="66">
        <v>5.8999999999999997E-2</v>
      </c>
      <c r="K71" s="66">
        <v>5.8999999999999997E-2</v>
      </c>
      <c r="L71" s="66">
        <v>5.8999999999999997E-2</v>
      </c>
      <c r="N71" s="110"/>
    </row>
    <row r="72" spans="1:22" s="22" customFormat="1" ht="94.5">
      <c r="A72" s="26">
        <v>300640</v>
      </c>
      <c r="B72" s="102"/>
      <c r="C72" s="102"/>
      <c r="D72" s="42" t="s">
        <v>147</v>
      </c>
      <c r="E72" s="67"/>
      <c r="F72" s="120">
        <f t="shared" ref="F72:L72" si="16">F71-(F73+F74+F75+F76+F77+F78+F79+F80+F81+F82)</f>
        <v>0</v>
      </c>
      <c r="G72" s="120">
        <f t="shared" si="16"/>
        <v>0</v>
      </c>
      <c r="H72" s="120">
        <f t="shared" si="16"/>
        <v>0</v>
      </c>
      <c r="I72" s="120">
        <f t="shared" si="16"/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N72" s="121" t="s">
        <v>150</v>
      </c>
    </row>
    <row r="73" spans="1:22" s="22" customFormat="1" ht="15.75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/>
      <c r="G74" s="68"/>
      <c r="H74" s="68"/>
      <c r="I74" s="68"/>
      <c r="J74" s="68"/>
      <c r="K74" s="68"/>
      <c r="L74" s="68"/>
      <c r="N74" s="110"/>
    </row>
    <row r="75" spans="1:22" s="22" customFormat="1" ht="31.5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/>
      <c r="G76" s="68"/>
      <c r="H76" s="68"/>
      <c r="I76" s="68"/>
      <c r="J76" s="68"/>
      <c r="K76" s="68"/>
      <c r="L76" s="68"/>
      <c r="N76" s="110"/>
    </row>
    <row r="77" spans="1:22" s="22" customFormat="1" ht="31.5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5.8000000000000003E-2</v>
      </c>
      <c r="G77" s="68">
        <v>0.06</v>
      </c>
      <c r="H77" s="68">
        <v>5.8999999999999997E-2</v>
      </c>
      <c r="I77" s="68">
        <v>5.8999999999999997E-2</v>
      </c>
      <c r="J77" s="68">
        <v>5.8999999999999997E-2</v>
      </c>
      <c r="K77" s="68">
        <v>5.8999999999999997E-2</v>
      </c>
      <c r="L77" s="68">
        <v>5.8999999999999997E-2</v>
      </c>
      <c r="N77" s="110"/>
    </row>
    <row r="78" spans="1:22" s="22" customFormat="1" ht="15.75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5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5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75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94.5">
      <c r="A85" s="26">
        <v>300770</v>
      </c>
      <c r="B85" s="26" t="e">
        <f t="shared" si="18"/>
        <v>#N/A</v>
      </c>
      <c r="C85" s="26">
        <v>302001</v>
      </c>
      <c r="D85" s="49" t="s">
        <v>148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149</v>
      </c>
    </row>
    <row r="86" spans="1:14" s="22" customFormat="1" ht="15.75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5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75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5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 t="e">
        <f>VALUE(CONCATENATE($A$2,$C$4,C97))</f>
        <v>#N/A</v>
      </c>
      <c r="C97" s="26">
        <v>500000</v>
      </c>
      <c r="D97" s="147" t="s">
        <v>113</v>
      </c>
      <c r="E97" s="24" t="s">
        <v>15</v>
      </c>
      <c r="F97" s="40">
        <v>27446</v>
      </c>
      <c r="G97" s="40">
        <v>27443.9</v>
      </c>
      <c r="H97" s="40">
        <v>35594.6</v>
      </c>
      <c r="I97" s="40">
        <v>39260.800000000003</v>
      </c>
      <c r="J97" s="40">
        <v>42480.1</v>
      </c>
      <c r="K97" s="40">
        <v>44986.5</v>
      </c>
      <c r="L97" s="40">
        <v>47145.8</v>
      </c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47"/>
      <c r="E98" s="30" t="s">
        <v>20</v>
      </c>
      <c r="F98" s="31"/>
      <c r="G98" s="32">
        <f t="shared" ref="G98:L98" si="20">IF(F97=0,0,G97/F97*100)</f>
        <v>99.99234861181958</v>
      </c>
      <c r="H98" s="32">
        <f t="shared" si="20"/>
        <v>129.69949606287733</v>
      </c>
      <c r="I98" s="32">
        <f t="shared" si="20"/>
        <v>110.29987694762691</v>
      </c>
      <c r="J98" s="32">
        <f t="shared" si="20"/>
        <v>108.19978197082077</v>
      </c>
      <c r="K98" s="32">
        <f t="shared" si="20"/>
        <v>105.90017443461764</v>
      </c>
      <c r="L98" s="32">
        <f t="shared" si="20"/>
        <v>104.79988440976737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44" t="s">
        <v>114</v>
      </c>
      <c r="E100" s="38" t="s">
        <v>15</v>
      </c>
      <c r="F100" s="40">
        <v>27446</v>
      </c>
      <c r="G100" s="40">
        <v>27443.9</v>
      </c>
      <c r="H100" s="40">
        <v>35594.6</v>
      </c>
      <c r="I100" s="40">
        <v>39260.800000000003</v>
      </c>
      <c r="J100" s="40">
        <v>42480.1</v>
      </c>
      <c r="K100" s="40">
        <v>44986.5</v>
      </c>
      <c r="L100" s="40">
        <v>47145.8</v>
      </c>
      <c r="N100" s="110"/>
    </row>
    <row r="101" spans="1:22" s="22" customFormat="1" ht="31.5">
      <c r="A101" s="26">
        <v>300930</v>
      </c>
      <c r="B101" s="26" t="e">
        <f t="shared" si="21"/>
        <v>#N/A</v>
      </c>
      <c r="C101" s="26">
        <v>601000</v>
      </c>
      <c r="D101" s="144"/>
      <c r="E101" s="71" t="s">
        <v>20</v>
      </c>
      <c r="F101" s="31"/>
      <c r="G101" s="32">
        <f t="shared" ref="G101:K101" si="22">IF(F100=0,0,G100/F100*100)</f>
        <v>99.99234861181958</v>
      </c>
      <c r="H101" s="32">
        <f t="shared" si="22"/>
        <v>129.69949606287733</v>
      </c>
      <c r="I101" s="32">
        <f t="shared" si="22"/>
        <v>110.29987694762691</v>
      </c>
      <c r="J101" s="32">
        <f t="shared" si="22"/>
        <v>108.19978197082077</v>
      </c>
      <c r="K101" s="32">
        <f t="shared" si="22"/>
        <v>105.90017443461764</v>
      </c>
      <c r="L101" s="32">
        <f t="shared" ref="L101" si="23">IF(K100=0,0,L100/K100*100)</f>
        <v>104.79988440976737</v>
      </c>
      <c r="N101" s="110"/>
    </row>
    <row r="102" spans="1:22" s="22" customFormat="1" ht="15.75">
      <c r="A102" s="26">
        <v>300940</v>
      </c>
      <c r="B102" s="26" t="e">
        <f t="shared" si="21"/>
        <v>#N/A</v>
      </c>
      <c r="C102" s="26">
        <v>502000</v>
      </c>
      <c r="D102" s="144" t="s">
        <v>115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5">
      <c r="A103" s="26">
        <v>300950</v>
      </c>
      <c r="B103" s="26" t="e">
        <f t="shared" si="21"/>
        <v>#N/A</v>
      </c>
      <c r="C103" s="26">
        <v>602000</v>
      </c>
      <c r="D103" s="144"/>
      <c r="E103" s="71" t="s">
        <v>20</v>
      </c>
      <c r="F103" s="31"/>
      <c r="G103" s="32">
        <f t="shared" ref="G103:K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ref="L103:L105" si="25">IF(K102=0,0,L102/K102*100)</f>
        <v>0</v>
      </c>
      <c r="N103" s="110"/>
    </row>
    <row r="104" spans="1:22" s="22" customFormat="1" ht="15.75">
      <c r="A104" s="26">
        <v>300960</v>
      </c>
      <c r="B104" s="26" t="e">
        <f t="shared" si="21"/>
        <v>#N/A</v>
      </c>
      <c r="C104" s="26">
        <v>503000</v>
      </c>
      <c r="D104" s="148" t="s">
        <v>116</v>
      </c>
      <c r="E104" s="47" t="s">
        <v>15</v>
      </c>
      <c r="F104" s="40"/>
      <c r="G104" s="40"/>
      <c r="H104" s="40"/>
      <c r="I104" s="40"/>
      <c r="J104" s="40"/>
      <c r="K104" s="40"/>
      <c r="L104" s="40"/>
      <c r="N104" s="110"/>
    </row>
    <row r="105" spans="1:22" s="22" customFormat="1" ht="31.5">
      <c r="A105" s="26">
        <v>300970</v>
      </c>
      <c r="B105" s="26" t="e">
        <f t="shared" si="21"/>
        <v>#N/A</v>
      </c>
      <c r="C105" s="26">
        <v>603000</v>
      </c>
      <c r="D105" s="148"/>
      <c r="E105" s="72" t="s">
        <v>20</v>
      </c>
      <c r="F105" s="31"/>
      <c r="G105" s="32">
        <f t="shared" ref="G105:K105" si="26">IF(F104=0,0,G104/F104*100)</f>
        <v>0</v>
      </c>
      <c r="H105" s="32">
        <f t="shared" si="26"/>
        <v>0</v>
      </c>
      <c r="I105" s="32">
        <f t="shared" si="26"/>
        <v>0</v>
      </c>
      <c r="J105" s="32">
        <f t="shared" si="26"/>
        <v>0</v>
      </c>
      <c r="K105" s="32">
        <f t="shared" si="26"/>
        <v>0</v>
      </c>
      <c r="L105" s="32">
        <f t="shared" si="25"/>
        <v>0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f>F153+F198</f>
        <v>182.6</v>
      </c>
      <c r="G107" s="108">
        <f>G153+G198</f>
        <v>323.5</v>
      </c>
      <c r="H107" s="108">
        <f t="shared" ref="H107:L107" si="27">H153+H198</f>
        <v>289.39999999999998</v>
      </c>
      <c r="I107" s="108">
        <f t="shared" si="27"/>
        <v>289.60000000000002</v>
      </c>
      <c r="J107" s="108">
        <f t="shared" si="27"/>
        <v>289.8</v>
      </c>
      <c r="K107" s="108">
        <f t="shared" si="27"/>
        <v>290</v>
      </c>
      <c r="L107" s="108">
        <f t="shared" si="27"/>
        <v>290.2</v>
      </c>
      <c r="N107" s="129" t="s">
        <v>141</v>
      </c>
      <c r="O107" s="129"/>
      <c r="P107" s="129"/>
      <c r="Q107" s="129"/>
      <c r="R107" s="129"/>
      <c r="S107" s="129"/>
      <c r="T107" s="129"/>
      <c r="U107" s="129"/>
      <c r="V107" s="129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117</v>
      </c>
      <c r="E108" s="30" t="s">
        <v>43</v>
      </c>
      <c r="F108" s="40"/>
      <c r="G108" s="32">
        <f t="shared" ref="G108:L108" si="28">IF(F107=0,0,G107/F107*100)</f>
        <v>177.1631982475356</v>
      </c>
      <c r="H108" s="32">
        <f t="shared" si="28"/>
        <v>89.459041731066463</v>
      </c>
      <c r="I108" s="32">
        <f t="shared" si="28"/>
        <v>100.06910850034556</v>
      </c>
      <c r="J108" s="32">
        <f t="shared" si="28"/>
        <v>100.06906077348066</v>
      </c>
      <c r="K108" s="32">
        <f t="shared" si="28"/>
        <v>100.06901311249136</v>
      </c>
      <c r="L108" s="32">
        <f t="shared" si="28"/>
        <v>100.06896551724138</v>
      </c>
      <c r="N108" s="110"/>
    </row>
    <row r="109" spans="1:22" s="22" customFormat="1" ht="47.25">
      <c r="A109" s="26">
        <v>301010</v>
      </c>
      <c r="B109" s="26"/>
      <c r="C109" s="26"/>
      <c r="D109" s="75" t="s">
        <v>118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120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151</v>
      </c>
      <c r="E111" s="24"/>
      <c r="F111" s="120">
        <f>F107-(F113+F117+F121+F125+F129+F133+F137+F141+F145+F149)</f>
        <v>0</v>
      </c>
      <c r="G111" s="120">
        <f t="shared" ref="G111:K111" si="31">G107-(G113+G117+G121+G125+G129+G133+G137+G141+G145+G149)</f>
        <v>0</v>
      </c>
      <c r="H111" s="120">
        <f t="shared" si="31"/>
        <v>0</v>
      </c>
      <c r="I111" s="120">
        <f t="shared" si="31"/>
        <v>0</v>
      </c>
      <c r="J111" s="120">
        <f>J107-(J113+J117+J121+J125+J129+J133+J137+J141+J145+J149)</f>
        <v>0</v>
      </c>
      <c r="K111" s="120">
        <f t="shared" si="31"/>
        <v>0</v>
      </c>
      <c r="L111" s="120">
        <f>L107-(L113+L117+L121+L125+L129+L133+L137+L141+L145+L149)</f>
        <v>0</v>
      </c>
      <c r="N111" s="121" t="s">
        <v>152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29" t="s">
        <v>135</v>
      </c>
      <c r="O112" s="129"/>
      <c r="P112" s="129"/>
      <c r="Q112" s="129"/>
      <c r="R112" s="129"/>
      <c r="S112" s="129"/>
      <c r="T112" s="129"/>
      <c r="U112" s="129"/>
      <c r="V112" s="129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29"/>
      <c r="O113" s="129"/>
      <c r="P113" s="129"/>
      <c r="Q113" s="129"/>
      <c r="R113" s="129"/>
      <c r="S113" s="129"/>
      <c r="T113" s="129"/>
      <c r="U113" s="129"/>
      <c r="V113" s="129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0</v>
      </c>
      <c r="G117" s="35">
        <f t="shared" si="34"/>
        <v>0</v>
      </c>
      <c r="H117" s="35">
        <f t="shared" si="34"/>
        <v>0</v>
      </c>
      <c r="I117" s="35">
        <f t="shared" si="34"/>
        <v>0</v>
      </c>
      <c r="J117" s="35">
        <f t="shared" si="34"/>
        <v>0</v>
      </c>
      <c r="K117" s="35">
        <f t="shared" si="34"/>
        <v>0</v>
      </c>
      <c r="L117" s="35">
        <f t="shared" si="34"/>
        <v>0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/>
      <c r="G118" s="40"/>
      <c r="H118" s="40"/>
      <c r="I118" s="40"/>
      <c r="J118" s="40"/>
      <c r="K118" s="40"/>
      <c r="L118" s="40"/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K119" si="35">IF(F117=0,0,G117/F117/IF(G118&lt;&gt;0,G118,100)*10000)</f>
        <v>0</v>
      </c>
      <c r="H119" s="32">
        <f t="shared" si="35"/>
        <v>0</v>
      </c>
      <c r="I119" s="32">
        <f t="shared" si="35"/>
        <v>0</v>
      </c>
      <c r="J119" s="32">
        <f t="shared" si="35"/>
        <v>0</v>
      </c>
      <c r="K119" s="32">
        <f t="shared" si="35"/>
        <v>0</v>
      </c>
      <c r="L119" s="32">
        <f>IF(K117=0,0,L117/K117/IF(L118&lt;&gt;0,L118,100)*10000)</f>
        <v>0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0</v>
      </c>
      <c r="G125" s="35">
        <f t="shared" si="38"/>
        <v>0</v>
      </c>
      <c r="H125" s="35">
        <f t="shared" si="38"/>
        <v>0</v>
      </c>
      <c r="I125" s="35">
        <f t="shared" si="38"/>
        <v>0</v>
      </c>
      <c r="J125" s="35">
        <f t="shared" si="38"/>
        <v>0</v>
      </c>
      <c r="K125" s="35">
        <f t="shared" si="38"/>
        <v>0</v>
      </c>
      <c r="L125" s="35">
        <f t="shared" si="38"/>
        <v>0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/>
      <c r="G126" s="40"/>
      <c r="H126" s="40"/>
      <c r="I126" s="40"/>
      <c r="J126" s="40"/>
      <c r="K126" s="40"/>
      <c r="L126" s="40"/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K127" si="39">IF(F125=0,0,G125/F125/IF(G126&lt;&gt;0,G126,100)*10000)</f>
        <v>0</v>
      </c>
      <c r="H127" s="32">
        <f t="shared" si="39"/>
        <v>0</v>
      </c>
      <c r="I127" s="32">
        <f t="shared" si="39"/>
        <v>0</v>
      </c>
      <c r="J127" s="32">
        <f t="shared" si="39"/>
        <v>0</v>
      </c>
      <c r="K127" s="32">
        <f t="shared" si="39"/>
        <v>0</v>
      </c>
      <c r="L127" s="32">
        <f>IF(K125=0,0,L125/K125/IF(L126&lt;&gt;0,L126,100)*10000)</f>
        <v>0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182.6</v>
      </c>
      <c r="G129" s="35">
        <f t="shared" si="40"/>
        <v>323.5</v>
      </c>
      <c r="H129" s="35">
        <f t="shared" si="40"/>
        <v>289.39999999999998</v>
      </c>
      <c r="I129" s="35">
        <f t="shared" si="40"/>
        <v>289.60000000000002</v>
      </c>
      <c r="J129" s="35">
        <f t="shared" si="40"/>
        <v>289.8</v>
      </c>
      <c r="K129" s="35">
        <f t="shared" si="40"/>
        <v>290</v>
      </c>
      <c r="L129" s="35">
        <f t="shared" si="40"/>
        <v>290.2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/>
      <c r="G130" s="40"/>
      <c r="H130" s="40"/>
      <c r="I130" s="40"/>
      <c r="J130" s="40"/>
      <c r="K130" s="40"/>
      <c r="L130" s="40"/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K131" si="41">IF(F129=0,0,G129/F129/IF(G130&lt;&gt;0,G130,100)*10000)</f>
        <v>177.16319824753558</v>
      </c>
      <c r="H131" s="32">
        <f t="shared" si="41"/>
        <v>89.459041731066463</v>
      </c>
      <c r="I131" s="32">
        <f t="shared" si="41"/>
        <v>100.06910850034556</v>
      </c>
      <c r="J131" s="32">
        <f t="shared" si="41"/>
        <v>100.06906077348064</v>
      </c>
      <c r="K131" s="32">
        <f t="shared" si="41"/>
        <v>100.06901311249136</v>
      </c>
      <c r="L131" s="32">
        <f>IF(K129=0,0,L129/K129/IF(L130&lt;&gt;0,L130,100)*10000)</f>
        <v>100.06896551724138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0</v>
      </c>
      <c r="G133" s="35">
        <f t="shared" si="42"/>
        <v>0</v>
      </c>
      <c r="H133" s="35">
        <f t="shared" si="42"/>
        <v>0</v>
      </c>
      <c r="I133" s="35">
        <f t="shared" si="42"/>
        <v>0</v>
      </c>
      <c r="J133" s="35">
        <f t="shared" si="42"/>
        <v>0</v>
      </c>
      <c r="K133" s="35">
        <f t="shared" si="42"/>
        <v>0</v>
      </c>
      <c r="L133" s="35">
        <f t="shared" si="42"/>
        <v>0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/>
      <c r="G134" s="40"/>
      <c r="H134" s="40"/>
      <c r="I134" s="40"/>
      <c r="J134" s="40"/>
      <c r="K134" s="40"/>
      <c r="L134" s="40"/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K135" si="43">IF(F133=0,0,G133/F133/IF(G134&lt;&gt;0,G134,100)*10000)</f>
        <v>0</v>
      </c>
      <c r="H135" s="32">
        <f t="shared" si="43"/>
        <v>0</v>
      </c>
      <c r="I135" s="32">
        <f t="shared" si="43"/>
        <v>0</v>
      </c>
      <c r="J135" s="32">
        <f t="shared" si="43"/>
        <v>0</v>
      </c>
      <c r="K135" s="32">
        <f t="shared" si="43"/>
        <v>0</v>
      </c>
      <c r="L135" s="32">
        <f>IF(K133=0,0,L133/K133/IF(L134&lt;&gt;0,L134,100)*10000)</f>
        <v>0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0</v>
      </c>
      <c r="G141" s="35">
        <f t="shared" si="46"/>
        <v>0</v>
      </c>
      <c r="H141" s="35">
        <f t="shared" si="46"/>
        <v>0</v>
      </c>
      <c r="I141" s="35">
        <f t="shared" si="46"/>
        <v>0</v>
      </c>
      <c r="J141" s="35">
        <f t="shared" si="46"/>
        <v>0</v>
      </c>
      <c r="K141" s="35">
        <f t="shared" si="46"/>
        <v>0</v>
      </c>
      <c r="L141" s="35">
        <f t="shared" si="46"/>
        <v>0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/>
      <c r="G142" s="40"/>
      <c r="H142" s="40"/>
      <c r="I142" s="40"/>
      <c r="J142" s="40"/>
      <c r="K142" s="40"/>
      <c r="L142" s="40"/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K143" si="47">IF(F141=0,0,G141/F141/IF(G142&lt;&gt;0,G142,100)*10000)</f>
        <v>0</v>
      </c>
      <c r="H143" s="32">
        <f t="shared" si="47"/>
        <v>0</v>
      </c>
      <c r="I143" s="32">
        <f t="shared" si="47"/>
        <v>0</v>
      </c>
      <c r="J143" s="32">
        <f t="shared" si="47"/>
        <v>0</v>
      </c>
      <c r="K143" s="32">
        <f t="shared" si="47"/>
        <v>0</v>
      </c>
      <c r="L143" s="32">
        <f>IF(K141=0,0,L141/K141/IF(L142&lt;&gt;0,L142,100)*10000)</f>
        <v>0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>
        <v>182.6</v>
      </c>
      <c r="G153" s="40">
        <v>323.5</v>
      </c>
      <c r="H153" s="40">
        <v>289.39999999999998</v>
      </c>
      <c r="I153" s="40">
        <v>289.60000000000002</v>
      </c>
      <c r="J153" s="40">
        <v>289.8</v>
      </c>
      <c r="K153" s="40">
        <v>290</v>
      </c>
      <c r="L153" s="40">
        <v>290.2</v>
      </c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100</v>
      </c>
      <c r="G154" s="36">
        <f t="shared" si="52"/>
        <v>100</v>
      </c>
      <c r="H154" s="36">
        <f t="shared" si="52"/>
        <v>100</v>
      </c>
      <c r="I154" s="36">
        <f t="shared" si="52"/>
        <v>100</v>
      </c>
      <c r="J154" s="36">
        <f t="shared" si="52"/>
        <v>100</v>
      </c>
      <c r="K154" s="36">
        <f t="shared" si="52"/>
        <v>100</v>
      </c>
      <c r="L154" s="36">
        <f t="shared" si="52"/>
        <v>100</v>
      </c>
      <c r="N154" s="129" t="s">
        <v>143</v>
      </c>
      <c r="O154" s="129"/>
      <c r="P154" s="129"/>
      <c r="Q154" s="129"/>
      <c r="R154" s="129"/>
      <c r="S154" s="129"/>
      <c r="T154" s="129"/>
      <c r="U154" s="129"/>
      <c r="V154" s="129"/>
      <c r="W154" s="129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177.16319824753558</v>
      </c>
      <c r="H155" s="32">
        <f t="shared" si="53"/>
        <v>89.459041731066463</v>
      </c>
      <c r="I155" s="32">
        <f t="shared" si="53"/>
        <v>100.06910850034556</v>
      </c>
      <c r="J155" s="32">
        <f t="shared" si="53"/>
        <v>100.06906077348064</v>
      </c>
      <c r="K155" s="32">
        <f t="shared" si="53"/>
        <v>100.06901311249136</v>
      </c>
      <c r="L155" s="32">
        <f>IF(K153=0,0,L153/K153/IF(L154&lt;&gt;0,L154,100)*10000)</f>
        <v>100.06896551724138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153</v>
      </c>
      <c r="E156" s="38"/>
      <c r="F156" s="120">
        <f>F153-(F158+F162+F166+F170+F174+F178+F182+F186+F190+F194)</f>
        <v>0</v>
      </c>
      <c r="G156" s="120">
        <f t="shared" ref="G156:L156" si="54">G153-(G158+G162+G166+G170+G174+G178+G182+G186+G190+G194)</f>
        <v>0</v>
      </c>
      <c r="H156" s="120">
        <f t="shared" si="54"/>
        <v>0</v>
      </c>
      <c r="I156" s="120">
        <f t="shared" si="54"/>
        <v>0</v>
      </c>
      <c r="J156" s="120">
        <f t="shared" si="54"/>
        <v>0</v>
      </c>
      <c r="K156" s="120">
        <f t="shared" si="54"/>
        <v>0</v>
      </c>
      <c r="L156" s="120">
        <f t="shared" si="54"/>
        <v>0</v>
      </c>
      <c r="N156" s="122" t="s">
        <v>154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/>
      <c r="G162" s="40"/>
      <c r="H162" s="40"/>
      <c r="I162" s="40"/>
      <c r="J162" s="40"/>
      <c r="K162" s="40"/>
      <c r="L162" s="40"/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/>
      <c r="G163" s="40"/>
      <c r="H163" s="40"/>
      <c r="I163" s="40"/>
      <c r="J163" s="40"/>
      <c r="K163" s="40"/>
      <c r="L163" s="40"/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6">IF(F162=0,0,G162/F162/IF(G163&lt;&gt;0,G163,100)*10000)</f>
        <v>0</v>
      </c>
      <c r="H164" s="32">
        <f t="shared" si="56"/>
        <v>0</v>
      </c>
      <c r="I164" s="32">
        <f t="shared" si="56"/>
        <v>0</v>
      </c>
      <c r="J164" s="32">
        <f t="shared" si="56"/>
        <v>0</v>
      </c>
      <c r="K164" s="32">
        <f t="shared" si="56"/>
        <v>0</v>
      </c>
      <c r="L164" s="32">
        <f t="shared" si="56"/>
        <v>0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/>
      <c r="G170" s="40"/>
      <c r="H170" s="40"/>
      <c r="I170" s="40"/>
      <c r="J170" s="40"/>
      <c r="K170" s="40"/>
      <c r="L170" s="40"/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/>
      <c r="G171" s="40"/>
      <c r="H171" s="40"/>
      <c r="I171" s="40"/>
      <c r="J171" s="40"/>
      <c r="K171" s="40"/>
      <c r="L171" s="40"/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8">IF(F170=0,0,G170/F170/IF(G171&lt;&gt;0,G171,100)*10000)</f>
        <v>0</v>
      </c>
      <c r="H172" s="32">
        <f t="shared" si="58"/>
        <v>0</v>
      </c>
      <c r="I172" s="32">
        <f t="shared" si="58"/>
        <v>0</v>
      </c>
      <c r="J172" s="32">
        <f t="shared" si="58"/>
        <v>0</v>
      </c>
      <c r="K172" s="32">
        <f t="shared" si="58"/>
        <v>0</v>
      </c>
      <c r="L172" s="32">
        <f t="shared" si="58"/>
        <v>0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182.6</v>
      </c>
      <c r="G174" s="40">
        <v>323.5</v>
      </c>
      <c r="H174" s="40">
        <v>289.39999999999998</v>
      </c>
      <c r="I174" s="40">
        <v>289.60000000000002</v>
      </c>
      <c r="J174" s="40">
        <v>289.8</v>
      </c>
      <c r="K174" s="40">
        <v>290</v>
      </c>
      <c r="L174" s="40">
        <v>290.2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/>
      <c r="G175" s="40"/>
      <c r="H175" s="40"/>
      <c r="I175" s="40"/>
      <c r="J175" s="40"/>
      <c r="K175" s="40"/>
      <c r="L175" s="40"/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9">IF(F174=0,0,G174/F174/IF(G175&lt;&gt;0,G175,100)*10000)</f>
        <v>177.16319824753558</v>
      </c>
      <c r="H176" s="32">
        <f t="shared" si="59"/>
        <v>89.459041731066463</v>
      </c>
      <c r="I176" s="32">
        <f t="shared" si="59"/>
        <v>100.06910850034556</v>
      </c>
      <c r="J176" s="32">
        <f t="shared" si="59"/>
        <v>100.06906077348064</v>
      </c>
      <c r="K176" s="32">
        <f t="shared" si="59"/>
        <v>100.06901311249136</v>
      </c>
      <c r="L176" s="32">
        <f t="shared" si="59"/>
        <v>100.06896551724138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/>
      <c r="H178" s="40"/>
      <c r="I178" s="40"/>
      <c r="J178" s="40"/>
      <c r="K178" s="40"/>
      <c r="L178" s="40"/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60">IF(F178=0,0,G178/F178/IF(G179&lt;&gt;0,G179,100)*10000)</f>
        <v>0</v>
      </c>
      <c r="H180" s="32">
        <f t="shared" si="60"/>
        <v>0</v>
      </c>
      <c r="I180" s="32">
        <f t="shared" si="60"/>
        <v>0</v>
      </c>
      <c r="J180" s="32">
        <f t="shared" si="60"/>
        <v>0</v>
      </c>
      <c r="K180" s="32">
        <f t="shared" si="60"/>
        <v>0</v>
      </c>
      <c r="L180" s="32">
        <f t="shared" si="60"/>
        <v>0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/>
      <c r="G186" s="40"/>
      <c r="H186" s="40"/>
      <c r="I186" s="40"/>
      <c r="J186" s="40"/>
      <c r="K186" s="40"/>
      <c r="L186" s="40"/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/>
      <c r="G187" s="40"/>
      <c r="H187" s="40"/>
      <c r="I187" s="40"/>
      <c r="J187" s="40"/>
      <c r="K187" s="40"/>
      <c r="L187" s="40"/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2">IF(F186=0,0,G186/F186/IF(G187&lt;&gt;0,G187,100)*10000)</f>
        <v>0</v>
      </c>
      <c r="H188" s="32">
        <f t="shared" si="62"/>
        <v>0</v>
      </c>
      <c r="I188" s="32">
        <f t="shared" si="62"/>
        <v>0</v>
      </c>
      <c r="J188" s="32">
        <f t="shared" si="62"/>
        <v>0</v>
      </c>
      <c r="K188" s="32">
        <f t="shared" si="62"/>
        <v>0</v>
      </c>
      <c r="L188" s="32">
        <f t="shared" si="62"/>
        <v>0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29" t="s">
        <v>144</v>
      </c>
      <c r="O199" s="129"/>
      <c r="P199" s="129"/>
      <c r="Q199" s="129"/>
      <c r="R199" s="129"/>
      <c r="S199" s="129"/>
      <c r="T199" s="129"/>
      <c r="U199" s="129"/>
      <c r="V199" s="129"/>
      <c r="W199" s="129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156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155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f>F288+F333</f>
        <v>17.600000000000001</v>
      </c>
      <c r="G243" s="40">
        <f t="shared" ref="G243:K243" si="78">G288+G333</f>
        <v>64.900000000000006</v>
      </c>
      <c r="H243" s="40">
        <f t="shared" si="78"/>
        <v>77</v>
      </c>
      <c r="I243" s="40">
        <f t="shared" si="78"/>
        <v>83.9</v>
      </c>
      <c r="J243" s="40">
        <f t="shared" si="78"/>
        <v>91.5</v>
      </c>
      <c r="K243" s="40">
        <f t="shared" si="78"/>
        <v>99.1</v>
      </c>
      <c r="L243" s="40">
        <f>L288+L333</f>
        <v>106.7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100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100</v>
      </c>
      <c r="H244" s="125">
        <f t="shared" si="79"/>
        <v>100</v>
      </c>
      <c r="I244" s="125">
        <f t="shared" si="79"/>
        <v>100</v>
      </c>
      <c r="J244" s="125">
        <f t="shared" si="79"/>
        <v>100</v>
      </c>
      <c r="K244" s="125">
        <f t="shared" si="79"/>
        <v>100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100</v>
      </c>
      <c r="N244" s="129" t="s">
        <v>145</v>
      </c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368.75</v>
      </c>
      <c r="H245" s="32">
        <f t="shared" si="80"/>
        <v>118.64406779661017</v>
      </c>
      <c r="I245" s="32">
        <f t="shared" si="80"/>
        <v>108.96103896103897</v>
      </c>
      <c r="J245" s="32">
        <f t="shared" si="80"/>
        <v>109.05840286054826</v>
      </c>
      <c r="K245" s="32">
        <f t="shared" si="80"/>
        <v>108.30601092896175</v>
      </c>
      <c r="L245" s="32">
        <f t="shared" si="80"/>
        <v>107.66902119071646</v>
      </c>
      <c r="N245" s="110"/>
    </row>
    <row r="246" spans="1:24" s="22" customFormat="1" ht="94.5">
      <c r="A246" s="26">
        <v>302380</v>
      </c>
      <c r="B246" s="102"/>
      <c r="C246" s="102"/>
      <c r="D246" s="86" t="s">
        <v>157</v>
      </c>
      <c r="E246" s="24"/>
      <c r="F246" s="120">
        <f>F243-(F248+F252+F256+F260+F264+F268+F272+F276+F280+F284)</f>
        <v>0</v>
      </c>
      <c r="G246" s="120">
        <f t="shared" ref="G246:L246" si="81">G243-(G248+G252+G256+G260+G264+G268+G272+G276+G280+G284)</f>
        <v>0</v>
      </c>
      <c r="H246" s="120">
        <f t="shared" si="81"/>
        <v>0</v>
      </c>
      <c r="I246" s="120">
        <f>I243-(I248+I252+I256+I260+I264+I268+I272+I276+I280+I284)</f>
        <v>0</v>
      </c>
      <c r="J246" s="120">
        <f t="shared" si="81"/>
        <v>0</v>
      </c>
      <c r="K246" s="120">
        <f t="shared" si="81"/>
        <v>0</v>
      </c>
      <c r="L246" s="120">
        <f t="shared" si="81"/>
        <v>0</v>
      </c>
      <c r="N246" s="122" t="s">
        <v>158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29" t="s">
        <v>140</v>
      </c>
      <c r="O247" s="129"/>
      <c r="P247" s="129"/>
      <c r="Q247" s="129"/>
      <c r="R247" s="129"/>
      <c r="S247" s="129"/>
      <c r="T247" s="129"/>
      <c r="U247" s="129"/>
      <c r="V247" s="129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29"/>
      <c r="O248" s="129"/>
      <c r="P248" s="129"/>
      <c r="Q248" s="129"/>
      <c r="R248" s="129"/>
      <c r="S248" s="129"/>
      <c r="T248" s="129"/>
      <c r="U248" s="129"/>
      <c r="V248" s="129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119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5">
      <c r="A263" s="26">
        <v>302550</v>
      </c>
      <c r="B263" s="103"/>
      <c r="C263" s="103"/>
      <c r="D263" s="74" t="s">
        <v>119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17.600000000000001</v>
      </c>
      <c r="G264" s="28">
        <f t="shared" si="90"/>
        <v>64.900000000000006</v>
      </c>
      <c r="H264" s="28">
        <f t="shared" si="90"/>
        <v>77</v>
      </c>
      <c r="I264" s="28">
        <f t="shared" si="90"/>
        <v>83.9</v>
      </c>
      <c r="J264" s="28">
        <f t="shared" si="90"/>
        <v>91.5</v>
      </c>
      <c r="K264" s="28">
        <f t="shared" si="90"/>
        <v>99.1</v>
      </c>
      <c r="L264" s="28">
        <f t="shared" si="90"/>
        <v>106.7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91">IF(F264=0,0,G264/F264/IF(G265&lt;&gt;0,G265,100)*10000)</f>
        <v>368.75</v>
      </c>
      <c r="H266" s="32">
        <f t="shared" si="91"/>
        <v>118.64406779661017</v>
      </c>
      <c r="I266" s="32">
        <f t="shared" si="91"/>
        <v>108.96103896103897</v>
      </c>
      <c r="J266" s="32">
        <f t="shared" si="91"/>
        <v>109.05840286054826</v>
      </c>
      <c r="K266" s="32">
        <f t="shared" si="91"/>
        <v>108.30601092896175</v>
      </c>
      <c r="L266" s="32">
        <f t="shared" si="91"/>
        <v>107.66902119071646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0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>
        <v>17.600000000000001</v>
      </c>
      <c r="G288" s="40">
        <v>64.900000000000006</v>
      </c>
      <c r="H288" s="40">
        <v>77</v>
      </c>
      <c r="I288" s="40">
        <v>83.9</v>
      </c>
      <c r="J288" s="40">
        <v>91.5</v>
      </c>
      <c r="K288" s="40">
        <v>99.1</v>
      </c>
      <c r="L288" s="40">
        <v>106.7</v>
      </c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100</v>
      </c>
      <c r="G289" s="125">
        <f t="shared" si="102"/>
        <v>100</v>
      </c>
      <c r="H289" s="125">
        <f t="shared" si="102"/>
        <v>100</v>
      </c>
      <c r="I289" s="125">
        <f t="shared" si="102"/>
        <v>100</v>
      </c>
      <c r="J289" s="125">
        <f t="shared" si="102"/>
        <v>100</v>
      </c>
      <c r="K289" s="125">
        <f t="shared" si="102"/>
        <v>100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100</v>
      </c>
      <c r="N289" s="129" t="s">
        <v>136</v>
      </c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368.75</v>
      </c>
      <c r="H290" s="32">
        <f t="shared" si="103"/>
        <v>118.64406779661017</v>
      </c>
      <c r="I290" s="32">
        <f t="shared" si="103"/>
        <v>108.96103896103897</v>
      </c>
      <c r="J290" s="32">
        <f t="shared" si="103"/>
        <v>109.05840286054826</v>
      </c>
      <c r="K290" s="32">
        <f t="shared" si="103"/>
        <v>108.30601092896175</v>
      </c>
      <c r="L290" s="32">
        <f t="shared" si="103"/>
        <v>107.66902119071646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159</v>
      </c>
      <c r="E291" s="38"/>
      <c r="F291" s="120">
        <f>F288-(F293+F297+F301+F305+F309+F313+F317+F321+F325+F329)</f>
        <v>0</v>
      </c>
      <c r="G291" s="120">
        <f t="shared" ref="G291:K291" si="104">G288-(G293+G297+G301+G305+G309+G313+G317+G321+G325+G329)</f>
        <v>0</v>
      </c>
      <c r="H291" s="120">
        <f t="shared" si="104"/>
        <v>0</v>
      </c>
      <c r="I291" s="120">
        <f t="shared" si="104"/>
        <v>0</v>
      </c>
      <c r="J291" s="120">
        <f t="shared" si="104"/>
        <v>0</v>
      </c>
      <c r="K291" s="120">
        <f t="shared" si="104"/>
        <v>0</v>
      </c>
      <c r="L291" s="120">
        <f>L288-(L293+L297+L301+L305+L309+L313+L317+L321+L325+L329)</f>
        <v>0</v>
      </c>
      <c r="N291" s="122" t="s">
        <v>160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119</v>
      </c>
      <c r="E307" s="71" t="s">
        <v>20</v>
      </c>
      <c r="F307" s="31"/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5">
      <c r="A308" s="26">
        <v>303000</v>
      </c>
      <c r="B308" s="103"/>
      <c r="C308" s="103"/>
      <c r="D308" s="65" t="s">
        <v>119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17.600000000000001</v>
      </c>
      <c r="G309" s="40">
        <v>64.900000000000006</v>
      </c>
      <c r="H309" s="40">
        <v>77</v>
      </c>
      <c r="I309" s="40">
        <v>83.9</v>
      </c>
      <c r="J309" s="40">
        <v>91.5</v>
      </c>
      <c r="K309" s="40">
        <v>99.1</v>
      </c>
      <c r="L309" s="40">
        <v>106.7</v>
      </c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/>
      <c r="G310" s="40"/>
      <c r="H310" s="40"/>
      <c r="I310" s="40"/>
      <c r="J310" s="40"/>
      <c r="K310" s="40"/>
      <c r="L310" s="40"/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9">IF(F309=0,0,G309/F309/IF(G310&lt;&gt;0,G310,100)*10000)</f>
        <v>368.75</v>
      </c>
      <c r="H311" s="32">
        <f t="shared" si="109"/>
        <v>118.64406779661017</v>
      </c>
      <c r="I311" s="32">
        <f t="shared" si="109"/>
        <v>108.96103896103897</v>
      </c>
      <c r="J311" s="32">
        <f t="shared" si="109"/>
        <v>109.05840286054826</v>
      </c>
      <c r="K311" s="32">
        <f t="shared" si="109"/>
        <v>108.30601092896175</v>
      </c>
      <c r="L311" s="32">
        <f t="shared" si="109"/>
        <v>107.66902119071646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29" t="s">
        <v>146</v>
      </c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161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162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169</v>
      </c>
      <c r="E380" s="100"/>
      <c r="F380" s="100"/>
      <c r="G380" s="100"/>
      <c r="H380" s="100"/>
      <c r="I380" s="100"/>
      <c r="J380" s="100"/>
      <c r="K380" s="99" t="s">
        <v>171</v>
      </c>
      <c r="L380" s="114"/>
    </row>
    <row r="381" spans="1:14" s="22" customFormat="1" ht="15">
      <c r="A381" s="26">
        <v>303730</v>
      </c>
      <c r="B381" s="95"/>
      <c r="C381" s="95"/>
      <c r="D381" s="99" t="s">
        <v>170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172</v>
      </c>
      <c r="E384" s="101"/>
      <c r="F384" s="101"/>
      <c r="G384" s="101"/>
      <c r="H384" s="101"/>
      <c r="I384" s="101" t="s">
        <v>50</v>
      </c>
      <c r="J384" s="99" t="s">
        <v>51</v>
      </c>
      <c r="K384" s="99" t="s">
        <v>173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algorithmName="SHA-512" hashValue="5zKMhSXAllzus2TZ2yETNtGtZYayhMKfSg+CpZHoKk3cokWtqrPYK9rskcXJGseVxB2MUownaxApRQtJ5NFH5w==" saltValue="f2fCb6YgPoSIq9/mRFIq1A==" spinCount="100000" sheet="1" objects="1" scenarios="1"/>
  <dataConsolidate/>
  <mergeCells count="30">
    <mergeCell ref="O5:V5"/>
    <mergeCell ref="O6:V6"/>
    <mergeCell ref="O7:V7"/>
    <mergeCell ref="O3:V3"/>
    <mergeCell ref="O4:V4"/>
    <mergeCell ref="D100:D101"/>
    <mergeCell ref="D102:D103"/>
    <mergeCell ref="C6:C7"/>
    <mergeCell ref="D97:D98"/>
    <mergeCell ref="D104:D105"/>
    <mergeCell ref="A6:A7"/>
    <mergeCell ref="D6:D7"/>
    <mergeCell ref="E6:E7"/>
    <mergeCell ref="D1:L1"/>
    <mergeCell ref="D2:L2"/>
    <mergeCell ref="D3:L3"/>
    <mergeCell ref="B6:B7"/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Dimon</cp:lastModifiedBy>
  <cp:lastPrinted>2021-06-01T14:47:27Z</cp:lastPrinted>
  <dcterms:created xsi:type="dcterms:W3CDTF">2010-04-20T07:34:11Z</dcterms:created>
  <dcterms:modified xsi:type="dcterms:W3CDTF">2022-09-19T20:50:09Z</dcterms:modified>
</cp:coreProperties>
</file>